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henrietawinklhofer/Desktop/Tools SL/"/>
    </mc:Choice>
  </mc:AlternateContent>
  <xr:revisionPtr revIDLastSave="0" documentId="13_ncr:1_{AF0DAB19-FA04-1846-A643-ADBB976C944B}" xr6:coauthVersionLast="47" xr6:coauthVersionMax="47" xr10:uidLastSave="{00000000-0000-0000-0000-000000000000}"/>
  <bookViews>
    <workbookView xWindow="-41640" yWindow="-6320" windowWidth="29400" windowHeight="17180" activeTab="2" xr2:uid="{00000000-000D-0000-FFFF-FFFF00000000}"/>
  </bookViews>
  <sheets>
    <sheet name="Ocenjevanje ponudb" sheetId="1" r:id="rId1"/>
    <sheet name="Primeri ocenjevanja" sheetId="2" r:id="rId2"/>
    <sheet name="Primer prevoza" sheetId="3" r:id="rId3"/>
    <sheet name="Pojasnil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nM0UngRh+LIccTaV+aJOUArPN7R+KqJrvebLDvxubI="/>
    </ext>
  </extLst>
</workbook>
</file>

<file path=xl/calcChain.xml><?xml version="1.0" encoding="utf-8"?>
<calcChain xmlns="http://schemas.openxmlformats.org/spreadsheetml/2006/main">
  <c r="F31" i="3" l="1"/>
  <c r="J30" i="3"/>
  <c r="M30" i="3" s="1"/>
  <c r="H30" i="3"/>
  <c r="K30" i="3" s="1"/>
  <c r="N30" i="3" s="1"/>
  <c r="G30" i="3"/>
  <c r="L29" i="3"/>
  <c r="O29" i="3" s="1"/>
  <c r="K29" i="3"/>
  <c r="N29" i="3" s="1"/>
  <c r="N31" i="3" s="1"/>
  <c r="J29" i="3"/>
  <c r="M29" i="3" s="1"/>
  <c r="M31" i="3" s="1"/>
  <c r="H23" i="3"/>
  <c r="I30" i="3" s="1"/>
  <c r="L30" i="3" s="1"/>
  <c r="O30" i="3" s="1"/>
  <c r="H22" i="3"/>
  <c r="H21" i="3"/>
  <c r="D14" i="3"/>
  <c r="I13" i="3"/>
  <c r="L13" i="3" s="1"/>
  <c r="H13" i="3"/>
  <c r="K13" i="3" s="1"/>
  <c r="G13" i="3"/>
  <c r="J13" i="3" s="1"/>
  <c r="M13" i="3" s="1"/>
  <c r="F13" i="3"/>
  <c r="E13" i="3"/>
  <c r="J12" i="3"/>
  <c r="M12" i="3" s="1"/>
  <c r="I12" i="3"/>
  <c r="L12" i="3" s="1"/>
  <c r="H12" i="3"/>
  <c r="K12" i="3" s="1"/>
  <c r="D24" i="2"/>
  <c r="L23" i="2"/>
  <c r="K23" i="2"/>
  <c r="J23" i="2"/>
  <c r="M23" i="2" s="1"/>
  <c r="I23" i="2"/>
  <c r="H23" i="2"/>
  <c r="J22" i="2"/>
  <c r="I22" i="2"/>
  <c r="H22" i="2"/>
  <c r="M21" i="2"/>
  <c r="L21" i="2"/>
  <c r="L24" i="2" s="1"/>
  <c r="J21" i="2"/>
  <c r="I21" i="2"/>
  <c r="H21" i="2"/>
  <c r="K21" i="2" s="1"/>
  <c r="K24" i="2" s="1"/>
  <c r="M15" i="2"/>
  <c r="L15" i="2"/>
  <c r="D15" i="2"/>
  <c r="M14" i="2"/>
  <c r="L14" i="2"/>
  <c r="K14" i="2"/>
  <c r="M13" i="2"/>
  <c r="L13" i="2"/>
  <c r="K13" i="2"/>
  <c r="M12" i="2"/>
  <c r="L12" i="2"/>
  <c r="J12" i="2"/>
  <c r="I12" i="2"/>
  <c r="H12" i="2"/>
  <c r="K12" i="2" s="1"/>
  <c r="K15" i="2" s="1"/>
  <c r="F25" i="1"/>
  <c r="L24" i="1"/>
  <c r="O24" i="1" s="1"/>
  <c r="K24" i="1"/>
  <c r="N24" i="1" s="1"/>
  <c r="J24" i="1"/>
  <c r="M24" i="1" s="1"/>
  <c r="L23" i="1"/>
  <c r="O23" i="1" s="1"/>
  <c r="O25" i="1" s="1"/>
  <c r="K23" i="1"/>
  <c r="N23" i="1" s="1"/>
  <c r="N25" i="1" s="1"/>
  <c r="J23" i="1"/>
  <c r="M23" i="1" s="1"/>
  <c r="M25" i="1" s="1"/>
  <c r="D16" i="1"/>
  <c r="J15" i="1"/>
  <c r="M15" i="1" s="1"/>
  <c r="I15" i="1"/>
  <c r="L15" i="1" s="1"/>
  <c r="H15" i="1"/>
  <c r="K15" i="1" s="1"/>
  <c r="L14" i="1"/>
  <c r="J14" i="1"/>
  <c r="M14" i="1" s="1"/>
  <c r="I14" i="1"/>
  <c r="H14" i="1"/>
  <c r="K14" i="1" s="1"/>
  <c r="L13" i="1"/>
  <c r="J13" i="1"/>
  <c r="M13" i="1" s="1"/>
  <c r="I13" i="1"/>
  <c r="H13" i="1"/>
  <c r="K13" i="1" s="1"/>
  <c r="J12" i="1"/>
  <c r="M12" i="1" s="1"/>
  <c r="I12" i="1"/>
  <c r="L12" i="1" s="1"/>
  <c r="L16" i="1" s="1"/>
  <c r="H12" i="1"/>
  <c r="K12" i="1" s="1"/>
  <c r="O31" i="3" l="1"/>
  <c r="K14" i="3"/>
  <c r="K16" i="1"/>
  <c r="L14" i="3"/>
  <c r="M24" i="2"/>
  <c r="M16" i="1"/>
  <c r="M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00000000-0006-0000-0000-000006000000}">
      <text>
        <r>
          <rPr>
            <sz val="10"/>
            <color theme="1"/>
            <rFont val="Arial"/>
            <family val="2"/>
            <scheme val="minor"/>
          </rPr>
          <t>======
ID#AAABkOI_W-Q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  <comment ref="E12" authorId="0" shapeId="0" xr:uid="{00000000-0006-0000-0000-000004000000}">
      <text>
        <r>
          <rPr>
            <sz val="10"/>
            <color theme="1"/>
            <rFont val="Arial"/>
            <family val="2"/>
            <scheme val="minor"/>
          </rPr>
          <t>======
ID#AAABkOI_W-s
tc={8FFB5C3E-BBDE-464B-89A0-125F597857A3}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Insert price</t>
        </r>
      </text>
    </comment>
    <comment ref="E14" authorId="0" shapeId="0" xr:uid="{00000000-0006-0000-0000-000002000000}">
      <text>
        <r>
          <rPr>
            <sz val="10"/>
            <color theme="1"/>
            <rFont val="Arial"/>
            <family val="2"/>
            <scheme val="minor"/>
          </rPr>
          <t>======
ID#AAABkOI_W-w
tc={80195F10-CEB4-4127-96A0-182294826CBE}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Insert value (e.g. % of recycled fibres, number of fair trade products)</t>
        </r>
      </text>
    </comment>
    <comment ref="D16" authorId="0" shapeId="0" xr:uid="{00000000-0006-0000-0000-000005000000}">
      <text>
        <r>
          <rPr>
            <sz val="10"/>
            <color theme="1"/>
            <rFont val="Arial"/>
            <family val="2"/>
            <scheme val="minor"/>
          </rPr>
          <t>======
ID#AAABkOI_W-c
tc={B7003787-1385-4CEC-8C0E-8182C868B186}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Must add up to 100%</t>
        </r>
      </text>
    </comment>
    <comment ref="F21" authorId="0" shapeId="0" xr:uid="{00000000-0006-0000-0000-000003000000}">
      <text>
        <r>
          <rPr>
            <sz val="10"/>
            <color theme="1"/>
            <rFont val="Arial"/>
            <family val="2"/>
            <scheme val="minor"/>
          </rPr>
          <t>======
ID#AAABkOI_W-g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  <comment ref="F25" authorId="0" shapeId="0" xr:uid="{00000000-0006-0000-0000-000001000000}">
      <text>
        <r>
          <rPr>
            <sz val="10"/>
            <color theme="1"/>
            <rFont val="Arial"/>
            <family val="2"/>
            <scheme val="minor"/>
          </rPr>
          <t>======
ID#AAABkOI_W-k
tc={B7003787-1385-4CEC-8C0E-8182C868B186}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Must add up to 100%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hQfs1fu4ZHJvUfcscxNG9y29Xc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00000000-0006-0000-0100-000001000000}">
      <text>
        <r>
          <rPr>
            <sz val="10"/>
            <color theme="1"/>
            <rFont val="Arial"/>
            <family val="2"/>
            <scheme val="minor"/>
          </rPr>
          <t>======
ID#AAABkOI_W-o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  <comment ref="D19" authorId="0" shapeId="0" xr:uid="{00000000-0006-0000-0100-000002000000}">
      <text>
        <r>
          <rPr>
            <sz val="10"/>
            <color theme="1"/>
            <rFont val="Arial"/>
            <family val="2"/>
            <scheme val="minor"/>
          </rPr>
          <t>======
ID#AAABkOI_W-U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TNekTIZ434FjAw9uBaLS8AIslr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00000000-0006-0000-0200-000002000000}">
      <text>
        <r>
          <rPr>
            <sz val="10"/>
            <color theme="1"/>
            <rFont val="Arial"/>
            <family val="2"/>
            <scheme val="minor"/>
          </rPr>
          <t>======
ID#AAABkOI_W-Y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  <comment ref="E35" authorId="0" shapeId="0" xr:uid="{00000000-0006-0000-0200-000001000000}">
      <text>
        <r>
          <rPr>
            <sz val="10"/>
            <color theme="1"/>
            <rFont val="Arial"/>
            <family val="2"/>
            <scheme val="minor"/>
          </rPr>
          <t>======
ID#AAABkOI_W-M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p6Fj6ms7JSxZl2x6wCc9vi8P5Gg=="/>
    </ext>
  </extLst>
</comments>
</file>

<file path=xl/sharedStrings.xml><?xml version="1.0" encoding="utf-8"?>
<sst xmlns="http://schemas.openxmlformats.org/spreadsheetml/2006/main" count="212" uniqueCount="97">
  <si>
    <t>Pristopi k ocenjevanju ponudb v okviru razpisa</t>
  </si>
  <si>
    <t>Številka razpisa xxx za skupino predmetov xxx</t>
  </si>
  <si>
    <t>Merila za oceno ponudb</t>
  </si>
  <si>
    <t>Formula za izračun</t>
  </si>
  <si>
    <t>Uteži</t>
  </si>
  <si>
    <t xml:space="preserve">Pogoji ponudbe	</t>
  </si>
  <si>
    <t xml:space="preserve">Točkovanje		</t>
  </si>
  <si>
    <t>Ocenjevanje</t>
  </si>
  <si>
    <t>Ponudba 1</t>
  </si>
  <si>
    <t>Ponudba 2</t>
  </si>
  <si>
    <t>Ponudba 3</t>
  </si>
  <si>
    <t>Cena</t>
  </si>
  <si>
    <t>Najnižja vrednost * 100 / vrednost ponudnika</t>
  </si>
  <si>
    <t>Merilo 1</t>
  </si>
  <si>
    <t>"Šolske" ocene</t>
  </si>
  <si>
    <t>Merilo 2</t>
  </si>
  <si>
    <t>Ponudnikova vrednost * 100 / najvišja vrednost</t>
  </si>
  <si>
    <t>Merilo 3</t>
  </si>
  <si>
    <t>Binarna lestvica</t>
  </si>
  <si>
    <t>Skupaj</t>
  </si>
  <si>
    <t>Ponudba z najvišjim številom točk je najboljša.</t>
  </si>
  <si>
    <t>Napredni pristopi</t>
  </si>
  <si>
    <t>Vrednost X</t>
  </si>
  <si>
    <t>Vrednost Y</t>
  </si>
  <si>
    <t xml:space="preserve">Pogoji ponudbe		</t>
  </si>
  <si>
    <t>Merilo 4</t>
  </si>
  <si>
    <r>
      <rPr>
        <sz val="11"/>
        <color rgb="FF000000"/>
        <rFont val="Arial"/>
        <family val="2"/>
      </rPr>
      <t xml:space="preserve">Število točk = (vrednost ponudnika - Y) / (X - Y) x 100)
</t>
    </r>
    <r>
      <rPr>
        <i/>
        <sz val="11"/>
        <color rgb="FF000000"/>
        <rFont val="Arial"/>
        <family val="2"/>
      </rPr>
      <t xml:space="preserve">a) Ponudbe z vrednostjo </t>
    </r>
    <r>
      <rPr>
        <b/>
        <i/>
        <sz val="11"/>
        <color rgb="FF000000"/>
        <rFont val="Arial"/>
        <family val="2"/>
      </rPr>
      <t>X ali več</t>
    </r>
    <r>
      <rPr>
        <i/>
        <sz val="11"/>
        <color rgb="FF000000"/>
        <rFont val="Arial"/>
        <family val="2"/>
      </rPr>
      <t xml:space="preserve"> prejmejo najvišje število točk 100.
b) Ponudbe z vrednostjo </t>
    </r>
    <r>
      <rPr>
        <b/>
        <i/>
        <sz val="11"/>
        <color rgb="FF000000"/>
        <rFont val="Arial"/>
        <family val="2"/>
      </rPr>
      <t>Y ali manj</t>
    </r>
    <r>
      <rPr>
        <i/>
        <sz val="11"/>
        <color rgb="FF000000"/>
        <rFont val="Arial"/>
        <family val="2"/>
      </rPr>
      <t xml:space="preserve"> prejmejo 0 točk.
c) Za ponudbe z vrednostmi med X in Y se število točk izračuna z linearno interpolacijo med tema dvema mejnima vrednostma.</t>
    </r>
  </si>
  <si>
    <t>Merilo 5</t>
  </si>
  <si>
    <r>
      <rPr>
        <sz val="11"/>
        <color rgb="FF000000"/>
        <rFont val="Arial"/>
        <family val="2"/>
      </rPr>
      <t xml:space="preserve">Število točk = (vrednost ponudnika - Y) / (X - Y) x 100)
</t>
    </r>
    <r>
      <rPr>
        <i/>
        <sz val="11"/>
        <color rgb="FF000000"/>
        <rFont val="Arial"/>
        <family val="2"/>
      </rPr>
      <t xml:space="preserve">a) Ponudbe z vrednostjo </t>
    </r>
    <r>
      <rPr>
        <b/>
        <i/>
        <sz val="11"/>
        <color rgb="FF000000"/>
        <rFont val="Arial"/>
        <family val="2"/>
      </rPr>
      <t>X ali več</t>
    </r>
    <r>
      <rPr>
        <i/>
        <sz val="11"/>
        <color rgb="FF000000"/>
        <rFont val="Arial"/>
        <family val="2"/>
      </rPr>
      <t xml:space="preserve"> prejmejo najvišje število točk 100.
b) Ponudbe z vrednostjo </t>
    </r>
    <r>
      <rPr>
        <b/>
        <i/>
        <sz val="11"/>
        <color rgb="FF000000"/>
        <rFont val="Arial"/>
        <family val="2"/>
      </rPr>
      <t>Y ali manj</t>
    </r>
    <r>
      <rPr>
        <i/>
        <sz val="11"/>
        <color rgb="FF000000"/>
        <rFont val="Arial"/>
        <family val="2"/>
      </rPr>
      <t xml:space="preserve"> prejmejo 0 točk.
c) Za ponudbe z vrednostmi med X in Y se število točk izračuna z linearno interpolacijo med tema dvema mejnima vrednostma.</t>
    </r>
  </si>
  <si>
    <t>Primeri ocenjevanja ponudb</t>
  </si>
  <si>
    <t>Primer: Pisarniški material</t>
  </si>
  <si>
    <t>Ocenjevanla merila</t>
  </si>
  <si>
    <t xml:space="preserve">Ocenjevanje		</t>
  </si>
  <si>
    <t>Možnost ponovnega polnjenja</t>
  </si>
  <si>
    <t>da</t>
  </si>
  <si>
    <t>ne</t>
  </si>
  <si>
    <t>Topilo na vodni osnovi</t>
  </si>
  <si>
    <t>Najboljša je ponudba št. 3.</t>
  </si>
  <si>
    <t>Primer: Gostinske storitve</t>
  </si>
  <si>
    <t>v</t>
  </si>
  <si>
    <t>Ocenjevalna merila</t>
  </si>
  <si>
    <t>Odločitev žirije (testni obrok)</t>
  </si>
  <si>
    <t>zadovoljivo</t>
  </si>
  <si>
    <t>dobro</t>
  </si>
  <si>
    <t>zelo dobro</t>
  </si>
  <si>
    <t>Odstotek ekološke hrane</t>
  </si>
  <si>
    <t>Total</t>
  </si>
  <si>
    <t>Najboljša je ponudba št. 2.</t>
  </si>
  <si>
    <t>Uporaba pristopov vrednotenja: Primeri ponudb</t>
  </si>
  <si>
    <t>Primer 3: Stroški življenjskega cikla za prevoz</t>
  </si>
  <si>
    <t>Najmanjša vrednost * 100 / vrednost ponudnika</t>
  </si>
  <si>
    <t>Stroški življenjskega cikla za prevoz: GHGTR ponudbe</t>
  </si>
  <si>
    <t>Najmanjša vrednost * 100 / vrednost ponudnika (metoda relativnega točkovanja)</t>
  </si>
  <si>
    <t>Ponudba št. 3 je najboljša.</t>
  </si>
  <si>
    <t>Izračun emisij toplogrednih plinov za ponudbe</t>
  </si>
  <si>
    <t xml:space="preserve">Emisijski faktor (EFV) vozil, namenjenih za uporabo v okviru pogodbe (kg CO2/tkm)	</t>
  </si>
  <si>
    <t xml:space="preserve">Delež potovanj, opravljenih z vozilom	</t>
  </si>
  <si>
    <t>Razdalja (D) v km</t>
  </si>
  <si>
    <t>Izračun emisij toplogrednih plinov (kg CO2)</t>
  </si>
  <si>
    <t>Vozilo 1</t>
  </si>
  <si>
    <t>Vozilo 2</t>
  </si>
  <si>
    <t>Primer 4: Stroški življenjskega cikla za prevoz</t>
  </si>
  <si>
    <t>Ocenjevqalna merila</t>
  </si>
  <si>
    <r>
      <rPr>
        <sz val="12"/>
        <color rgb="FF000000"/>
        <rFont val="Aptos"/>
      </rPr>
      <t xml:space="preserve">Število točk = (Y - vrednost ponudnika) / (Y - X) x 100)
</t>
    </r>
    <r>
      <rPr>
        <i/>
        <sz val="12"/>
        <color rgb="FF000000"/>
        <rFont val="Aptos"/>
      </rPr>
      <t>a) Ponudbe z emisijami CO₂ 20 kg (vrednost X) ali manj prejmejo največ 100 točk.
b)Ponudbe z emisijami CO₂ 80 kg (vrednost Y) ali več prejmejo 0 točk.
c) Za ponudbe z emisijami med 20 kg in 80 kg se število točk izračuna z linearno interpolacijo med tema dvema mejnima vrednostma.</t>
    </r>
  </si>
  <si>
    <t>Pristopi k ocenjevanju ponudbe</t>
  </si>
  <si>
    <t>1.</t>
  </si>
  <si>
    <t xml:space="preserve">"Šolske" ocene: Pri merilih, ki jih je mogoče opisati le kvalitativno, se za ocenjevanje lahko uporabi naslednja tabela:				</t>
  </si>
  <si>
    <t>0 točk</t>
  </si>
  <si>
    <t>nezadostno, ni na voljo, se ne uporablja</t>
  </si>
  <si>
    <t>30 točk</t>
  </si>
  <si>
    <t>zadosteno, vendar z večjimi pomanjkljivostmi</t>
  </si>
  <si>
    <t>50 točk</t>
  </si>
  <si>
    <t>zadovoljivo, z manjšimi napakami</t>
  </si>
  <si>
    <t>80 točk</t>
  </si>
  <si>
    <t>dobro, v celoti izvedljivo</t>
  </si>
  <si>
    <t>zadostno</t>
  </si>
  <si>
    <t>100 točk</t>
  </si>
  <si>
    <t>zelo dobro, ustreza vsem zahtevam</t>
  </si>
  <si>
    <t>nezadostno</t>
  </si>
  <si>
    <t>2.</t>
  </si>
  <si>
    <t xml:space="preserve">Za merila, pri katerih visoke vrednosti vodijo k ugodnejšemu vrednotenju (npr. % ekološke hrane)				</t>
  </si>
  <si>
    <t>a)</t>
  </si>
  <si>
    <t>Relativno točkovanje:</t>
  </si>
  <si>
    <t>Število točk = 100 x vrednost ponudnika / najvišja vrednost</t>
  </si>
  <si>
    <t>b)</t>
  </si>
  <si>
    <t>Absolutno točkovanje:</t>
  </si>
  <si>
    <t>Število točk = (vrednost ponudnika - Y) / (X - Y) x 100)</t>
  </si>
  <si>
    <t>a) Ponudbe z vrednostjo X ali več prejmejo 100 točk.
b) Ponudbe z vrednostjo Y ali manj prejmejo 0 točk.
c) Za ponudbe z vrednostmi med X in Y se število točk izračuna z linearno interpolacijo med mejnima vrednostima.</t>
  </si>
  <si>
    <t>3.</t>
  </si>
  <si>
    <t xml:space="preserve">Za merila, pri katerih nizke vrednosti vodijo k ugodnejšemu vrednotenju (cena)			</t>
  </si>
  <si>
    <t>Število točk = 100 x najnižja vrednost / vrednost ponudnika</t>
  </si>
  <si>
    <t>Število točk = (Y - vrednost ponudnika) / (Y - X) x 100)</t>
  </si>
  <si>
    <t>a) Ponudbe z vrednostjo X ali manj prejmejo 100 točk.
b) Ponudbe z vrednostjo Y ali več prejmejo 0 točk.
c) Za ponudbe z vrednostmi med X in Y se število točk izračuna z linearno interpolacijo med mejnima vrednostima.</t>
  </si>
  <si>
    <t>4.</t>
  </si>
  <si>
    <t xml:space="preserve">Binarna lestvica: Za merila, ki omogočajo le dve možni vrednosti („da/ne“, „uspešno/neuspešno“), se lahko za ocenjevanje uporabi naslednja tabela:	</t>
  </si>
  <si>
    <t>Ne, neuspešno, neskladno</t>
  </si>
  <si>
    <t>Da, uspešno, skladno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</si>
</sst>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"/>
  </numFmts>
  <fonts count="32" x14ac:knownFonts="1">
    <font>
      <sz val="10"/>
      <color theme="1"/>
      <name val="Arial"/>
      <scheme val="minor"/>
    </font>
    <font>
      <sz val="10"/>
      <color theme="1"/>
      <name val="Aptos"/>
    </font>
    <font>
      <b/>
      <sz val="26"/>
      <color rgb="FF035854"/>
      <name val="Arial"/>
      <family val="2"/>
    </font>
    <font>
      <b/>
      <sz val="26"/>
      <color rgb="FF035854"/>
      <name val="Aptos"/>
    </font>
    <font>
      <b/>
      <sz val="16"/>
      <color rgb="FF035854"/>
      <name val="Aptos"/>
    </font>
    <font>
      <b/>
      <sz val="11"/>
      <color theme="1"/>
      <name val="Aptos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ptos"/>
    </font>
    <font>
      <sz val="11"/>
      <color rgb="FF000000"/>
      <name val="Aptos"/>
    </font>
    <font>
      <b/>
      <sz val="11"/>
      <color rgb="FF000000"/>
      <name val="Arial"/>
      <family val="2"/>
    </font>
    <font>
      <b/>
      <sz val="11"/>
      <color rgb="FF000000"/>
      <name val="Aptos"/>
    </font>
    <font>
      <sz val="12"/>
      <color rgb="FF000000"/>
      <name val="Aptos"/>
    </font>
    <font>
      <b/>
      <sz val="12"/>
      <color rgb="FF000000"/>
      <name val="Aptos"/>
    </font>
    <font>
      <b/>
      <sz val="12"/>
      <color theme="1"/>
      <name val="Aptos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Aptos"/>
    </font>
    <font>
      <b/>
      <i/>
      <sz val="10"/>
      <color rgb="FFFF0000"/>
      <name val="Arial"/>
      <family val="2"/>
    </font>
    <font>
      <b/>
      <sz val="16"/>
      <color rgb="FF035854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"/>
    </font>
    <font>
      <b/>
      <sz val="12"/>
      <color theme="1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i/>
      <sz val="12"/>
      <color rgb="FF000000"/>
      <name val="Aptos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9C4CD"/>
        <bgColor rgb="FF89C4CD"/>
      </patternFill>
    </fill>
    <fill>
      <patternFill patternType="solid">
        <fgColor rgb="FFABABAB"/>
        <bgColor rgb="FFABABAB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</fills>
  <borders count="56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0" xfId="0" applyFont="1" applyBorder="1" applyAlignment="1">
      <alignment horizontal="left" vertical="center" wrapText="1" readingOrder="1"/>
    </xf>
    <xf numFmtId="9" fontId="12" fillId="0" borderId="12" xfId="0" applyNumberFormat="1" applyFont="1" applyBorder="1" applyAlignment="1">
      <alignment horizontal="center" vertical="center" wrapText="1" readingOrder="1"/>
    </xf>
    <xf numFmtId="164" fontId="12" fillId="0" borderId="13" xfId="0" applyNumberFormat="1" applyFont="1" applyBorder="1" applyAlignment="1">
      <alignment horizontal="center" vertical="center" wrapText="1" readingOrder="1"/>
    </xf>
    <xf numFmtId="164" fontId="12" fillId="0" borderId="11" xfId="0" applyNumberFormat="1" applyFont="1" applyBorder="1" applyAlignment="1">
      <alignment horizontal="center" vertical="center" wrapText="1" readingOrder="1"/>
    </xf>
    <xf numFmtId="164" fontId="12" fillId="0" borderId="14" xfId="0" applyNumberFormat="1" applyFont="1" applyBorder="1" applyAlignment="1">
      <alignment horizontal="center" vertical="center" wrapText="1" readingOrder="1"/>
    </xf>
    <xf numFmtId="1" fontId="12" fillId="0" borderId="15" xfId="0" applyNumberFormat="1" applyFont="1" applyBorder="1" applyAlignment="1">
      <alignment horizontal="center" vertical="center" wrapText="1" readingOrder="1"/>
    </xf>
    <xf numFmtId="1" fontId="12" fillId="0" borderId="11" xfId="0" applyNumberFormat="1" applyFont="1" applyBorder="1" applyAlignment="1">
      <alignment horizontal="center" vertical="center" wrapText="1" readingOrder="1"/>
    </xf>
    <xf numFmtId="1" fontId="12" fillId="0" borderId="14" xfId="0" applyNumberFormat="1" applyFont="1" applyBorder="1" applyAlignment="1">
      <alignment horizontal="center" vertical="center" wrapText="1" readingOrder="1"/>
    </xf>
    <xf numFmtId="1" fontId="12" fillId="0" borderId="16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9" fontId="12" fillId="0" borderId="0" xfId="0" applyNumberFormat="1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1" fontId="12" fillId="0" borderId="0" xfId="0" applyNumberFormat="1" applyFont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wrapText="1" readingOrder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1" fontId="14" fillId="3" borderId="22" xfId="0" applyNumberFormat="1" applyFont="1" applyFill="1" applyBorder="1" applyAlignment="1">
      <alignment horizontal="center" vertical="center" wrapText="1"/>
    </xf>
    <xf numFmtId="1" fontId="14" fillId="3" borderId="18" xfId="0" applyNumberFormat="1" applyFont="1" applyFill="1" applyBorder="1" applyAlignment="1">
      <alignment horizontal="center" vertical="center" wrapText="1"/>
    </xf>
    <xf numFmtId="1" fontId="14" fillId="3" borderId="2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/>
    <xf numFmtId="0" fontId="6" fillId="2" borderId="2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 readingOrder="1"/>
    </xf>
    <xf numFmtId="9" fontId="14" fillId="3" borderId="18" xfId="0" applyNumberFormat="1" applyFont="1" applyFill="1" applyBorder="1" applyAlignment="1">
      <alignment horizontal="center" vertical="center" wrapText="1"/>
    </xf>
    <xf numFmtId="9" fontId="14" fillId="3" borderId="2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0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25" xfId="0" applyFont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left" vertical="center" wrapText="1" readingOrder="1"/>
    </xf>
    <xf numFmtId="0" fontId="12" fillId="0" borderId="25" xfId="0" applyFont="1" applyBorder="1" applyAlignment="1">
      <alignment horizontal="center" vertical="center" wrapText="1" readingOrder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9" fontId="14" fillId="3" borderId="28" xfId="0" applyNumberFormat="1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1" fontId="14" fillId="3" borderId="32" xfId="0" applyNumberFormat="1" applyFont="1" applyFill="1" applyBorder="1" applyAlignment="1">
      <alignment horizontal="center" vertical="center" wrapText="1"/>
    </xf>
    <xf numFmtId="1" fontId="14" fillId="3" borderId="30" xfId="0" applyNumberFormat="1" applyFont="1" applyFill="1" applyBorder="1" applyAlignment="1">
      <alignment horizontal="center" vertical="center" wrapText="1"/>
    </xf>
    <xf numFmtId="1" fontId="14" fillId="3" borderId="3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9" fillId="0" borderId="13" xfId="0" applyFont="1" applyBorder="1" applyAlignment="1">
      <alignment horizontal="left" wrapText="1" readingOrder="1"/>
    </xf>
    <xf numFmtId="0" fontId="9" fillId="0" borderId="25" xfId="0" applyFont="1" applyBorder="1" applyAlignment="1">
      <alignment horizontal="center" wrapText="1" readingOrder="1"/>
    </xf>
    <xf numFmtId="0" fontId="9" fillId="0" borderId="33" xfId="0" applyFont="1" applyBorder="1" applyAlignment="1">
      <alignment horizontal="center" wrapText="1" readingOrder="1"/>
    </xf>
    <xf numFmtId="0" fontId="9" fillId="0" borderId="0" xfId="0" applyFont="1" applyAlignment="1">
      <alignment horizontal="left" wrapText="1" readingOrder="1"/>
    </xf>
    <xf numFmtId="0" fontId="9" fillId="0" borderId="0" xfId="0" applyFont="1" applyAlignment="1">
      <alignment horizontal="center" wrapText="1" readingOrder="1"/>
    </xf>
    <xf numFmtId="9" fontId="12" fillId="0" borderId="33" xfId="0" applyNumberFormat="1" applyFont="1" applyBorder="1" applyAlignment="1">
      <alignment horizontal="center" vertical="center" wrapText="1" readingOrder="1"/>
    </xf>
    <xf numFmtId="164" fontId="12" fillId="0" borderId="15" xfId="0" applyNumberFormat="1" applyFont="1" applyBorder="1" applyAlignment="1">
      <alignment horizontal="center" vertical="center" wrapText="1" readingOrder="1"/>
    </xf>
    <xf numFmtId="0" fontId="19" fillId="0" borderId="15" xfId="0" applyFont="1" applyBorder="1" applyAlignment="1">
      <alignment horizontal="center" vertical="center" wrapText="1" readingOrder="1"/>
    </xf>
    <xf numFmtId="0" fontId="14" fillId="3" borderId="29" xfId="0" applyFont="1" applyFill="1" applyBorder="1" applyAlignment="1">
      <alignment horizontal="left" vertical="center" wrapText="1"/>
    </xf>
    <xf numFmtId="9" fontId="14" fillId="3" borderId="34" xfId="0" applyNumberFormat="1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left" vertical="center" wrapText="1"/>
    </xf>
    <xf numFmtId="0" fontId="14" fillId="3" borderId="31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top"/>
    </xf>
    <xf numFmtId="0" fontId="5" fillId="2" borderId="35" xfId="0" applyFont="1" applyFill="1" applyBorder="1" applyAlignment="1">
      <alignment horizontal="center" vertical="center"/>
    </xf>
    <xf numFmtId="0" fontId="23" fillId="0" borderId="0" xfId="0" applyFont="1"/>
    <xf numFmtId="0" fontId="11" fillId="0" borderId="13" xfId="0" applyFont="1" applyBorder="1" applyAlignment="1">
      <alignment horizontal="left" vertical="center" wrapText="1" readingOrder="1"/>
    </xf>
    <xf numFmtId="9" fontId="12" fillId="0" borderId="25" xfId="0" applyNumberFormat="1" applyFont="1" applyBorder="1" applyAlignment="1">
      <alignment horizontal="center" vertical="center" wrapText="1" readingOrder="1"/>
    </xf>
    <xf numFmtId="2" fontId="12" fillId="0" borderId="13" xfId="0" applyNumberFormat="1" applyFont="1" applyBorder="1" applyAlignment="1">
      <alignment horizontal="center" vertical="center" wrapText="1" readingOrder="1"/>
    </xf>
    <xf numFmtId="2" fontId="12" fillId="0" borderId="11" xfId="0" applyNumberFormat="1" applyFont="1" applyBorder="1" applyAlignment="1">
      <alignment horizontal="center" vertical="center" wrapText="1" readingOrder="1"/>
    </xf>
    <xf numFmtId="2" fontId="12" fillId="0" borderId="14" xfId="0" applyNumberFormat="1" applyFont="1" applyBorder="1" applyAlignment="1">
      <alignment horizontal="center" vertical="center" wrapText="1" readingOrder="1"/>
    </xf>
    <xf numFmtId="9" fontId="14" fillId="3" borderId="30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 readingOrder="1"/>
    </xf>
    <xf numFmtId="0" fontId="13" fillId="0" borderId="42" xfId="0" applyFont="1" applyBorder="1" applyAlignment="1">
      <alignment horizontal="center" vertical="center" wrapText="1" readingOrder="1"/>
    </xf>
    <xf numFmtId="0" fontId="13" fillId="0" borderId="43" xfId="0" applyFont="1" applyBorder="1" applyAlignment="1">
      <alignment horizontal="center" vertical="center" wrapText="1" readingOrder="1"/>
    </xf>
    <xf numFmtId="0" fontId="13" fillId="0" borderId="44" xfId="0" applyFont="1" applyBorder="1" applyAlignment="1">
      <alignment horizontal="center" vertical="center" wrapText="1" readingOrder="1"/>
    </xf>
    <xf numFmtId="0" fontId="13" fillId="0" borderId="45" xfId="0" applyFont="1" applyBorder="1" applyAlignment="1">
      <alignment horizontal="center" vertical="center" wrapText="1" readingOrder="1"/>
    </xf>
    <xf numFmtId="0" fontId="13" fillId="0" borderId="46" xfId="0" applyFont="1" applyBorder="1" applyAlignment="1">
      <alignment horizontal="center" vertical="center" wrapText="1" readingOrder="1"/>
    </xf>
    <xf numFmtId="0" fontId="10" fillId="0" borderId="33" xfId="0" applyFont="1" applyBorder="1" applyAlignment="1">
      <alignment horizontal="center" vertical="center" wrapText="1" readingOrder="1"/>
    </xf>
    <xf numFmtId="9" fontId="12" fillId="0" borderId="13" xfId="0" applyNumberFormat="1" applyFont="1" applyBorder="1" applyAlignment="1">
      <alignment horizontal="center" vertical="center" wrapText="1" readingOrder="1"/>
    </xf>
    <xf numFmtId="9" fontId="12" fillId="0" borderId="14" xfId="0" applyNumberFormat="1" applyFont="1" applyBorder="1" applyAlignment="1">
      <alignment horizontal="center" vertical="center" wrapText="1" readingOrder="1"/>
    </xf>
    <xf numFmtId="0" fontId="12" fillId="0" borderId="47" xfId="0" applyFont="1" applyBorder="1" applyAlignment="1">
      <alignment horizontal="center" vertical="center" wrapText="1" readingOrder="1"/>
    </xf>
    <xf numFmtId="2" fontId="12" fillId="0" borderId="26" xfId="0" applyNumberFormat="1" applyFont="1" applyBorder="1" applyAlignment="1">
      <alignment horizontal="center" vertical="center" wrapText="1" readingOrder="1"/>
    </xf>
    <xf numFmtId="0" fontId="10" fillId="0" borderId="48" xfId="0" applyFont="1" applyBorder="1" applyAlignment="1">
      <alignment horizontal="center" vertical="center" wrapText="1" readingOrder="1"/>
    </xf>
    <xf numFmtId="0" fontId="12" fillId="0" borderId="49" xfId="0" applyFont="1" applyBorder="1" applyAlignment="1">
      <alignment horizontal="center" vertical="center" wrapText="1" readingOrder="1"/>
    </xf>
    <xf numFmtId="0" fontId="12" fillId="0" borderId="50" xfId="0" applyFont="1" applyBorder="1" applyAlignment="1">
      <alignment horizontal="center" vertical="center" wrapText="1" readingOrder="1"/>
    </xf>
    <xf numFmtId="9" fontId="12" fillId="0" borderId="51" xfId="0" applyNumberFormat="1" applyFont="1" applyBorder="1" applyAlignment="1">
      <alignment horizontal="center" vertical="center" wrapText="1" readingOrder="1"/>
    </xf>
    <xf numFmtId="0" fontId="12" fillId="0" borderId="52" xfId="0" applyFont="1" applyBorder="1" applyAlignment="1">
      <alignment horizontal="center" vertical="center" wrapText="1" readingOrder="1"/>
    </xf>
    <xf numFmtId="2" fontId="12" fillId="0" borderId="53" xfId="0" applyNumberFormat="1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 readingOrder="1"/>
    </xf>
    <xf numFmtId="9" fontId="12" fillId="5" borderId="11" xfId="0" applyNumberFormat="1" applyFont="1" applyFill="1" applyBorder="1" applyAlignment="1">
      <alignment horizontal="center" vertical="center" wrapText="1" readingOrder="1"/>
    </xf>
    <xf numFmtId="9" fontId="12" fillId="5" borderId="54" xfId="0" applyNumberFormat="1" applyFont="1" applyFill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left" vertical="center" wrapText="1" readingOrder="1"/>
    </xf>
    <xf numFmtId="1" fontId="12" fillId="0" borderId="25" xfId="0" applyNumberFormat="1" applyFont="1" applyBorder="1" applyAlignment="1">
      <alignment horizontal="center" vertical="center" wrapText="1" readingOrder="1"/>
    </xf>
    <xf numFmtId="2" fontId="12" fillId="0" borderId="15" xfId="0" applyNumberFormat="1" applyFont="1" applyBorder="1" applyAlignment="1">
      <alignment horizontal="center" vertical="center" wrapText="1" readingOrder="1"/>
    </xf>
    <xf numFmtId="9" fontId="14" fillId="3" borderId="5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wrapText="1"/>
    </xf>
    <xf numFmtId="0" fontId="26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right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6" fillId="2" borderId="37" xfId="0" applyFont="1" applyFill="1" applyBorder="1" applyAlignment="1">
      <alignment horizontal="center" vertical="center" wrapText="1"/>
    </xf>
    <xf numFmtId="0" fontId="7" fillId="0" borderId="38" xfId="0" applyFont="1" applyBorder="1"/>
    <xf numFmtId="0" fontId="14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4" fillId="0" borderId="0" xfId="0" applyFont="1" applyAlignment="1" applyProtection="1">
      <alignment vertical="top"/>
      <protection locked="0"/>
    </xf>
    <xf numFmtId="0" fontId="9" fillId="0" borderId="12" xfId="0" applyFont="1" applyBorder="1" applyAlignment="1" applyProtection="1">
      <alignment horizontal="center" vertical="center" wrapText="1" readingOrder="1"/>
      <protection locked="0"/>
    </xf>
    <xf numFmtId="0" fontId="10" fillId="0" borderId="13" xfId="0" applyFont="1" applyBorder="1" applyAlignment="1" applyProtection="1">
      <alignment horizontal="center" vertical="center" wrapText="1" readingOrder="1"/>
      <protection locked="0"/>
    </xf>
    <xf numFmtId="0" fontId="10" fillId="0" borderId="11" xfId="0" applyFont="1" applyBorder="1" applyAlignment="1" applyProtection="1">
      <alignment horizontal="center" vertical="center" wrapText="1" readingOrder="1"/>
      <protection locked="0"/>
    </xf>
    <xf numFmtId="0" fontId="10" fillId="0" borderId="14" xfId="0" applyFont="1" applyBorder="1" applyAlignment="1" applyProtection="1">
      <alignment horizontal="center" vertical="center" wrapText="1" readingOrder="1"/>
      <protection locked="0"/>
    </xf>
    <xf numFmtId="9" fontId="12" fillId="0" borderId="12" xfId="0" applyNumberFormat="1" applyFont="1" applyBorder="1" applyAlignment="1" applyProtection="1">
      <alignment horizontal="center" vertical="center" wrapText="1" readingOrder="1"/>
      <protection locked="0"/>
    </xf>
    <xf numFmtId="164" fontId="12" fillId="0" borderId="13" xfId="0" applyNumberFormat="1" applyFont="1" applyBorder="1" applyAlignment="1" applyProtection="1">
      <alignment horizontal="center" vertical="center" wrapText="1" readingOrder="1"/>
      <protection locked="0"/>
    </xf>
    <xf numFmtId="164" fontId="12" fillId="0" borderId="11" xfId="0" applyNumberFormat="1" applyFont="1" applyBorder="1" applyAlignment="1" applyProtection="1">
      <alignment horizontal="center" vertical="center" wrapText="1" readingOrder="1"/>
      <protection locked="0"/>
    </xf>
    <xf numFmtId="164" fontId="12" fillId="0" borderId="14" xfId="0" applyNumberFormat="1" applyFont="1" applyBorder="1" applyAlignment="1" applyProtection="1">
      <alignment horizontal="center" vertical="center" wrapText="1" readingOrder="1"/>
      <protection locked="0"/>
    </xf>
    <xf numFmtId="1" fontId="12" fillId="0" borderId="15" xfId="0" applyNumberFormat="1" applyFont="1" applyBorder="1" applyAlignment="1" applyProtection="1">
      <alignment horizontal="center" vertical="center" wrapText="1" readingOrder="1"/>
      <protection locked="0"/>
    </xf>
    <xf numFmtId="1" fontId="12" fillId="0" borderId="11" xfId="0" applyNumberFormat="1" applyFont="1" applyBorder="1" applyAlignment="1" applyProtection="1">
      <alignment horizontal="center" vertical="center" wrapText="1" readingOrder="1"/>
      <protection locked="0"/>
    </xf>
    <xf numFmtId="1" fontId="12" fillId="0" borderId="14" xfId="0" applyNumberFormat="1" applyFont="1" applyBorder="1" applyAlignment="1" applyProtection="1">
      <alignment horizontal="center" vertical="center" wrapText="1" readingOrder="1"/>
      <protection locked="0"/>
    </xf>
    <xf numFmtId="1" fontId="12" fillId="0" borderId="16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3" xfId="0" applyFont="1" applyBorder="1" applyAlignment="1" applyProtection="1">
      <alignment horizontal="center" vertical="center" wrapText="1" readingOrder="1"/>
      <protection locked="0"/>
    </xf>
    <xf numFmtId="0" fontId="12" fillId="0" borderId="11" xfId="0" applyFont="1" applyBorder="1" applyAlignment="1" applyProtection="1">
      <alignment horizontal="center" vertical="center" wrapText="1" readingOrder="1"/>
      <protection locked="0"/>
    </xf>
    <xf numFmtId="0" fontId="12" fillId="0" borderId="14" xfId="0" applyFont="1" applyBorder="1" applyAlignment="1" applyProtection="1">
      <alignment horizontal="center" vertical="center" wrapText="1" readingOrder="1"/>
      <protection locked="0"/>
    </xf>
    <xf numFmtId="0" fontId="12" fillId="0" borderId="15" xfId="0" applyFont="1" applyBorder="1" applyAlignment="1" applyProtection="1">
      <alignment horizontal="center" vertical="center" wrapText="1" readingOrder="1"/>
      <protection locked="0"/>
    </xf>
    <xf numFmtId="0" fontId="12" fillId="0" borderId="16" xfId="0" applyFont="1" applyBorder="1" applyAlignment="1" applyProtection="1">
      <alignment horizontal="center" vertical="center" wrapText="1" readingOrder="1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9" fontId="14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1" fontId="14" fillId="3" borderId="22" xfId="0" applyNumberFormat="1" applyFont="1" applyFill="1" applyBorder="1" applyAlignment="1" applyProtection="1">
      <alignment horizontal="center" vertical="center" wrapText="1"/>
      <protection locked="0"/>
    </xf>
    <xf numFmtId="1" fontId="14" fillId="3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3" borderId="23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11" xfId="0" applyNumberFormat="1" applyFont="1" applyBorder="1" applyAlignment="1" applyProtection="1">
      <alignment horizontal="center" vertical="center" wrapText="1" readingOrder="1"/>
      <protection locked="0"/>
    </xf>
    <xf numFmtId="1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9" fontId="19" fillId="0" borderId="12" xfId="0" applyNumberFormat="1" applyFont="1" applyBorder="1" applyAlignment="1" applyProtection="1">
      <alignment horizontal="center" vertical="center" wrapText="1" readingOrder="1"/>
      <protection locked="0"/>
    </xf>
    <xf numFmtId="1" fontId="19" fillId="0" borderId="13" xfId="0" applyNumberFormat="1" applyFont="1" applyBorder="1" applyAlignment="1" applyProtection="1">
      <alignment horizontal="center" vertical="center" wrapText="1" readingOrder="1"/>
      <protection locked="0"/>
    </xf>
    <xf numFmtId="1" fontId="19" fillId="0" borderId="14" xfId="0" applyNumberFormat="1" applyFont="1" applyBorder="1" applyAlignment="1" applyProtection="1">
      <alignment horizontal="center" vertical="center" wrapText="1" readingOrder="1"/>
      <protection locked="0"/>
    </xf>
    <xf numFmtId="1" fontId="12" fillId="0" borderId="26" xfId="0" applyNumberFormat="1" applyFont="1" applyBorder="1" applyAlignment="1" applyProtection="1">
      <alignment horizontal="center" vertical="center" wrapText="1" readingOrder="1"/>
      <protection locked="0"/>
    </xf>
    <xf numFmtId="9" fontId="14" fillId="3" borderId="18" xfId="0" applyNumberFormat="1" applyFont="1" applyFill="1" applyBorder="1" applyAlignment="1" applyProtection="1">
      <alignment horizontal="center" vertical="center" wrapText="1"/>
      <protection locked="0"/>
    </xf>
    <xf numFmtId="9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0" borderId="5" xfId="0" applyFont="1" applyBorder="1" applyProtection="1"/>
    <xf numFmtId="0" fontId="7" fillId="0" borderId="6" xfId="0" applyFont="1" applyBorder="1" applyProtection="1"/>
    <xf numFmtId="0" fontId="5" fillId="2" borderId="7" xfId="0" applyFont="1" applyFill="1" applyBorder="1" applyAlignment="1" applyProtection="1">
      <alignment horizontal="center" vertical="center" wrapText="1"/>
    </xf>
    <xf numFmtId="0" fontId="7" fillId="0" borderId="8" xfId="0" applyFont="1" applyBorder="1" applyProtection="1"/>
    <xf numFmtId="0" fontId="7" fillId="0" borderId="9" xfId="0" applyFont="1" applyBorder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8" fillId="0" borderId="0" xfId="0" applyFont="1" applyProtection="1"/>
    <xf numFmtId="0" fontId="9" fillId="0" borderId="10" xfId="0" applyFont="1" applyBorder="1" applyAlignment="1" applyProtection="1">
      <alignment horizontal="center" vertical="center" wrapText="1" readingOrder="1"/>
    </xf>
    <xf numFmtId="0" fontId="9" fillId="0" borderId="11" xfId="0" applyFont="1" applyBorder="1" applyAlignment="1" applyProtection="1">
      <alignment horizontal="center" vertical="center" wrapText="1" readingOrder="1"/>
    </xf>
    <xf numFmtId="0" fontId="9" fillId="0" borderId="12" xfId="0" applyFont="1" applyBorder="1" applyAlignment="1" applyProtection="1">
      <alignment horizontal="center" vertical="center" wrapText="1" readingOrder="1"/>
    </xf>
    <xf numFmtId="0" fontId="10" fillId="0" borderId="13" xfId="0" applyFont="1" applyBorder="1" applyAlignment="1" applyProtection="1">
      <alignment horizontal="center" vertical="center" wrapText="1" readingOrder="1"/>
    </xf>
    <xf numFmtId="0" fontId="10" fillId="0" borderId="11" xfId="0" applyFont="1" applyBorder="1" applyAlignment="1" applyProtection="1">
      <alignment horizontal="center" vertical="center" wrapText="1" readingOrder="1"/>
    </xf>
    <xf numFmtId="0" fontId="10" fillId="0" borderId="14" xfId="0" applyFont="1" applyBorder="1" applyAlignment="1" applyProtection="1">
      <alignment horizontal="center" vertical="center" wrapText="1" readingOrder="1"/>
    </xf>
    <xf numFmtId="0" fontId="9" fillId="0" borderId="0" xfId="0" applyFont="1" applyAlignment="1" applyProtection="1">
      <alignment horizontal="center" vertical="center" wrapText="1" readingOrder="1"/>
    </xf>
    <xf numFmtId="0" fontId="11" fillId="0" borderId="0" xfId="0" applyFont="1" applyAlignment="1" applyProtection="1">
      <alignment horizontal="center" vertical="center" wrapText="1" readingOrder="1"/>
    </xf>
    <xf numFmtId="0" fontId="11" fillId="0" borderId="10" xfId="0" applyFont="1" applyBorder="1" applyAlignment="1" applyProtection="1">
      <alignment horizontal="left" vertical="center" wrapText="1" readingOrder="1"/>
    </xf>
    <xf numFmtId="0" fontId="13" fillId="0" borderId="0" xfId="0" applyFont="1" applyAlignment="1" applyProtection="1">
      <alignment horizontal="left" vertical="center" wrapText="1" readingOrder="1"/>
    </xf>
    <xf numFmtId="0" fontId="12" fillId="0" borderId="0" xfId="0" applyFont="1" applyAlignment="1" applyProtection="1">
      <alignment horizontal="center" vertical="center" wrapText="1" readingOrder="1"/>
    </xf>
    <xf numFmtId="9" fontId="12" fillId="0" borderId="0" xfId="0" applyNumberFormat="1" applyFont="1" applyAlignment="1" applyProtection="1">
      <alignment horizontal="center" vertical="center" wrapText="1" readingOrder="1"/>
    </xf>
    <xf numFmtId="164" fontId="12" fillId="0" borderId="0" xfId="0" applyNumberFormat="1" applyFont="1" applyAlignment="1" applyProtection="1">
      <alignment horizontal="center" vertical="center" wrapText="1" readingOrder="1"/>
    </xf>
    <xf numFmtId="1" fontId="12" fillId="0" borderId="0" xfId="0" applyNumberFormat="1" applyFont="1" applyAlignment="1" applyProtection="1">
      <alignment horizontal="center" vertical="center" wrapText="1" readingOrder="1"/>
    </xf>
    <xf numFmtId="0" fontId="12" fillId="0" borderId="0" xfId="0" applyFont="1" applyAlignment="1" applyProtection="1">
      <alignment horizontal="center" wrapText="1" readingOrder="1"/>
    </xf>
    <xf numFmtId="0" fontId="10" fillId="0" borderId="10" xfId="0" applyFont="1" applyBorder="1" applyAlignment="1" applyProtection="1">
      <alignment horizontal="left" vertical="center" wrapText="1" readingOrder="1"/>
    </xf>
    <xf numFmtId="0" fontId="9" fillId="0" borderId="11" xfId="0" applyFont="1" applyBorder="1" applyAlignment="1" applyProtection="1">
      <alignment horizontal="center" wrapText="1" readingOrder="1"/>
    </xf>
    <xf numFmtId="0" fontId="14" fillId="3" borderId="17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9" fontId="14" fillId="0" borderId="0" xfId="0" applyNumberFormat="1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5" fillId="0" borderId="0" xfId="0" applyFont="1" applyProtection="1"/>
    <xf numFmtId="0" fontId="16" fillId="0" borderId="0" xfId="0" applyFont="1" applyProtection="1"/>
    <xf numFmtId="0" fontId="17" fillId="0" borderId="0" xfId="0" applyFont="1" applyProtection="1"/>
    <xf numFmtId="0" fontId="6" fillId="2" borderId="24" xfId="0" applyFont="1" applyFill="1" applyBorder="1" applyAlignment="1" applyProtection="1">
      <alignment horizontal="center" vertical="center" wrapText="1"/>
    </xf>
    <xf numFmtId="0" fontId="18" fillId="4" borderId="11" xfId="0" applyFont="1" applyFill="1" applyBorder="1" applyAlignment="1" applyProtection="1">
      <alignment horizontal="left" vertical="center" wrapText="1" readingOrder="1"/>
    </xf>
    <xf numFmtId="0" fontId="13" fillId="0" borderId="0" xfId="0" applyFont="1" applyAlignment="1" applyProtection="1">
      <alignment horizontal="center" vertical="center" wrapText="1" readingOrder="1"/>
    </xf>
    <xf numFmtId="0" fontId="1" fillId="0" borderId="0" xfId="0" applyFont="1" applyAlignment="1" applyProtection="1">
      <alignment horizontal="right"/>
    </xf>
    <xf numFmtId="0" fontId="20" fillId="0" borderId="0" xfId="0" applyFont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38100</xdr:colOff>
      <xdr:row>28</xdr:row>
      <xdr:rowOff>0</xdr:rowOff>
    </xdr:from>
    <xdr:to>
      <xdr:col>1</xdr:col>
      <xdr:colOff>3632200</xdr:colOff>
      <xdr:row>37</xdr:row>
      <xdr:rowOff>25400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57E3808-F0E4-4FFE-FC3D-CB29524FF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" y="6337300"/>
          <a:ext cx="3594100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6AA4"/>
      </a:accent1>
      <a:accent2>
        <a:srgbClr val="00BEE1"/>
      </a:accent2>
      <a:accent3>
        <a:srgbClr val="97BF0D"/>
      </a:accent3>
      <a:accent4>
        <a:srgbClr val="DCDB1F"/>
      </a:accent4>
      <a:accent5>
        <a:srgbClr val="6586C3"/>
      </a:accent5>
      <a:accent6>
        <a:srgbClr val="009791"/>
      </a:accent6>
      <a:hlink>
        <a:srgbClr val="006AA4"/>
      </a:hlink>
      <a:folHlink>
        <a:srgbClr val="006AA4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workbookViewId="0">
      <selection activeCell="D23" sqref="D23:O25"/>
    </sheetView>
  </sheetViews>
  <sheetFormatPr baseColWidth="10" defaultColWidth="12.6640625" defaultRowHeight="15" customHeight="1" x14ac:dyDescent="0.15"/>
  <cols>
    <col min="1" max="1" width="1.1640625" style="175" customWidth="1"/>
    <col min="2" max="2" width="64.1640625" style="175" customWidth="1"/>
    <col min="3" max="3" width="47" style="175" customWidth="1"/>
    <col min="4" max="4" width="11.6640625" style="175" customWidth="1"/>
    <col min="5" max="5" width="12.1640625" style="175" customWidth="1"/>
    <col min="6" max="7" width="11.83203125" style="175" customWidth="1"/>
    <col min="8" max="8" width="7.6640625" style="175" customWidth="1"/>
    <col min="9" max="9" width="7" style="175" customWidth="1"/>
    <col min="10" max="10" width="7.1640625" style="175" customWidth="1"/>
    <col min="11" max="12" width="7.6640625" style="175" customWidth="1"/>
    <col min="13" max="15" width="8.83203125" style="175" customWidth="1"/>
    <col min="16" max="16" width="6.83203125" style="175" customWidth="1"/>
    <col min="17" max="17" width="12" style="175" customWidth="1"/>
    <col min="18" max="18" width="12.5" style="175" customWidth="1"/>
    <col min="19" max="19" width="12" style="175" customWidth="1"/>
    <col min="20" max="20" width="10.1640625" style="175" customWidth="1"/>
    <col min="21" max="21" width="8.83203125" style="175" customWidth="1"/>
    <col min="22" max="24" width="9" style="175" customWidth="1"/>
    <col min="25" max="25" width="9.33203125" style="175" customWidth="1"/>
    <col min="26" max="28" width="7.1640625" style="175" customWidth="1"/>
    <col min="29" max="16384" width="12.6640625" style="175"/>
  </cols>
  <sheetData>
    <row r="1" spans="1:28" ht="12.75" customHeight="1" x14ac:dyDescent="0.2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</row>
    <row r="2" spans="1:28" ht="12.75" customHeight="1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ht="12.75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</row>
    <row r="4" spans="1:28" ht="12.75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spans="1:28" ht="12.75" customHeight="1" x14ac:dyDescent="0.2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</row>
    <row r="6" spans="1:28" ht="34" x14ac:dyDescent="0.2">
      <c r="A6" s="174"/>
      <c r="B6" s="174"/>
      <c r="C6" s="174"/>
      <c r="D6" s="176" t="s">
        <v>0</v>
      </c>
      <c r="E6" s="174"/>
      <c r="F6" s="174"/>
      <c r="H6" s="177"/>
      <c r="I6" s="174"/>
      <c r="J6" s="174"/>
      <c r="K6" s="174"/>
      <c r="L6" s="174"/>
      <c r="M6" s="174"/>
      <c r="N6" s="174"/>
      <c r="O6" s="174"/>
      <c r="P6" s="174"/>
      <c r="Q6" s="178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</row>
    <row r="7" spans="1:28" ht="6" customHeight="1" x14ac:dyDescent="0.2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</row>
    <row r="8" spans="1:28" ht="22" x14ac:dyDescent="0.2">
      <c r="A8" s="174"/>
      <c r="B8" s="140" t="s">
        <v>1</v>
      </c>
      <c r="C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8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1:28" ht="7.5" customHeight="1" x14ac:dyDescent="0.2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</row>
    <row r="10" spans="1:28" ht="51.75" customHeight="1" x14ac:dyDescent="0.2">
      <c r="A10" s="174"/>
      <c r="B10" s="179" t="s">
        <v>2</v>
      </c>
      <c r="C10" s="180" t="s">
        <v>3</v>
      </c>
      <c r="D10" s="181" t="s">
        <v>4</v>
      </c>
      <c r="E10" s="182" t="s">
        <v>5</v>
      </c>
      <c r="F10" s="183"/>
      <c r="G10" s="184"/>
      <c r="H10" s="182" t="s">
        <v>6</v>
      </c>
      <c r="I10" s="183"/>
      <c r="J10" s="184"/>
      <c r="K10" s="185" t="s">
        <v>7</v>
      </c>
      <c r="L10" s="186"/>
      <c r="M10" s="187"/>
      <c r="N10" s="174"/>
      <c r="O10" s="188"/>
      <c r="P10" s="189"/>
      <c r="Q10" s="189"/>
      <c r="R10" s="190"/>
      <c r="S10" s="191"/>
      <c r="T10" s="190"/>
      <c r="U10" s="191"/>
      <c r="V10" s="190"/>
      <c r="W10" s="191"/>
      <c r="X10" s="174"/>
      <c r="Y10" s="174"/>
      <c r="Z10" s="174"/>
    </row>
    <row r="11" spans="1:28" ht="31" customHeight="1" x14ac:dyDescent="0.2">
      <c r="A11" s="192"/>
      <c r="B11" s="193"/>
      <c r="C11" s="194"/>
      <c r="D11" s="141"/>
      <c r="E11" s="142" t="s">
        <v>8</v>
      </c>
      <c r="F11" s="143" t="s">
        <v>9</v>
      </c>
      <c r="G11" s="144" t="s">
        <v>10</v>
      </c>
      <c r="H11" s="142" t="s">
        <v>8</v>
      </c>
      <c r="I11" s="143" t="s">
        <v>9</v>
      </c>
      <c r="J11" s="144" t="s">
        <v>10</v>
      </c>
      <c r="K11" s="142" t="s">
        <v>8</v>
      </c>
      <c r="L11" s="143" t="s">
        <v>9</v>
      </c>
      <c r="M11" s="144" t="s">
        <v>10</v>
      </c>
      <c r="N11" s="192"/>
      <c r="O11" s="199"/>
      <c r="P11" s="199"/>
      <c r="Q11" s="199"/>
      <c r="R11" s="200"/>
      <c r="S11" s="200"/>
      <c r="T11" s="200"/>
      <c r="U11" s="200"/>
      <c r="V11" s="200"/>
      <c r="W11" s="200"/>
      <c r="X11" s="192"/>
      <c r="Y11" s="192"/>
      <c r="Z11" s="192"/>
    </row>
    <row r="12" spans="1:28" ht="16" x14ac:dyDescent="0.2">
      <c r="A12" s="174"/>
      <c r="B12" s="201" t="s">
        <v>11</v>
      </c>
      <c r="C12" s="194" t="s">
        <v>12</v>
      </c>
      <c r="D12" s="145">
        <v>0.5</v>
      </c>
      <c r="E12" s="146">
        <v>0</v>
      </c>
      <c r="F12" s="147">
        <v>0</v>
      </c>
      <c r="G12" s="148">
        <v>0</v>
      </c>
      <c r="H12" s="149">
        <f t="shared" ref="H12:J12" si="0">IF(E12=0,0,MIN($E$12:$G$12)*100/E12)</f>
        <v>0</v>
      </c>
      <c r="I12" s="150">
        <f t="shared" si="0"/>
        <v>0</v>
      </c>
      <c r="J12" s="151">
        <f t="shared" si="0"/>
        <v>0</v>
      </c>
      <c r="K12" s="149">
        <f t="shared" ref="K12:M12" si="1">H12*$D$12</f>
        <v>0</v>
      </c>
      <c r="L12" s="150">
        <f t="shared" si="1"/>
        <v>0</v>
      </c>
      <c r="M12" s="152">
        <f t="shared" si="1"/>
        <v>0</v>
      </c>
      <c r="N12" s="174"/>
      <c r="O12" s="202"/>
      <c r="P12" s="203"/>
      <c r="Q12" s="204"/>
      <c r="R12" s="205"/>
      <c r="S12" s="205"/>
      <c r="T12" s="203"/>
      <c r="U12" s="206"/>
      <c r="V12" s="203"/>
      <c r="W12" s="203"/>
      <c r="X12" s="174"/>
      <c r="Y12" s="174"/>
      <c r="Z12" s="174"/>
    </row>
    <row r="13" spans="1:28" ht="16" x14ac:dyDescent="0.2">
      <c r="A13" s="174"/>
      <c r="B13" s="201" t="s">
        <v>13</v>
      </c>
      <c r="C13" s="194" t="s">
        <v>14</v>
      </c>
      <c r="D13" s="145"/>
      <c r="E13" s="153"/>
      <c r="F13" s="154"/>
      <c r="G13" s="155"/>
      <c r="H13" s="156">
        <f t="shared" ref="H13:J13" si="2">IF(E13="very good",100,IF(E13="good",80,IF(E13="satisfactory",50,IF(E13="sufficient",30,IF(E13="insufficient",0,0)))))</f>
        <v>0</v>
      </c>
      <c r="I13" s="154">
        <f t="shared" si="2"/>
        <v>0</v>
      </c>
      <c r="J13" s="155">
        <f t="shared" si="2"/>
        <v>0</v>
      </c>
      <c r="K13" s="156">
        <f t="shared" ref="K13:M13" si="3">H13*$D$13</f>
        <v>0</v>
      </c>
      <c r="L13" s="154">
        <f t="shared" si="3"/>
        <v>0</v>
      </c>
      <c r="M13" s="157">
        <f t="shared" si="3"/>
        <v>0</v>
      </c>
      <c r="N13" s="174"/>
      <c r="O13" s="202"/>
      <c r="P13" s="207"/>
      <c r="Q13" s="204"/>
      <c r="R13" s="203"/>
      <c r="S13" s="203"/>
      <c r="T13" s="203"/>
      <c r="U13" s="203"/>
      <c r="V13" s="203"/>
      <c r="W13" s="203"/>
      <c r="X13" s="174"/>
      <c r="Y13" s="174"/>
      <c r="Z13" s="174"/>
    </row>
    <row r="14" spans="1:28" ht="39.75" customHeight="1" x14ac:dyDescent="0.2">
      <c r="A14" s="174"/>
      <c r="B14" s="201" t="s">
        <v>15</v>
      </c>
      <c r="C14" s="194" t="s">
        <v>16</v>
      </c>
      <c r="D14" s="145"/>
      <c r="E14" s="153"/>
      <c r="F14" s="154"/>
      <c r="G14" s="155"/>
      <c r="H14" s="149">
        <f t="shared" ref="H14:J14" si="4">IF(E14=0,0,E14*100/MAX($E$14:$G$14))</f>
        <v>0</v>
      </c>
      <c r="I14" s="150">
        <f t="shared" si="4"/>
        <v>0</v>
      </c>
      <c r="J14" s="151">
        <f t="shared" si="4"/>
        <v>0</v>
      </c>
      <c r="K14" s="149">
        <f t="shared" ref="K14:M14" si="5">H14*$D$14</f>
        <v>0</v>
      </c>
      <c r="L14" s="150">
        <f t="shared" si="5"/>
        <v>0</v>
      </c>
      <c r="M14" s="152">
        <f t="shared" si="5"/>
        <v>0</v>
      </c>
      <c r="N14" s="174"/>
      <c r="O14" s="202"/>
      <c r="P14" s="207"/>
      <c r="Q14" s="204"/>
      <c r="R14" s="203"/>
      <c r="S14" s="203"/>
      <c r="T14" s="203"/>
      <c r="U14" s="206"/>
      <c r="V14" s="206"/>
      <c r="W14" s="206"/>
      <c r="X14" s="174"/>
      <c r="Y14" s="174"/>
      <c r="Z14" s="174"/>
    </row>
    <row r="15" spans="1:28" ht="16" x14ac:dyDescent="0.2">
      <c r="A15" s="174"/>
      <c r="B15" s="208" t="s">
        <v>17</v>
      </c>
      <c r="C15" s="209" t="s">
        <v>18</v>
      </c>
      <c r="D15" s="145"/>
      <c r="E15" s="153"/>
      <c r="F15" s="154"/>
      <c r="G15" s="155"/>
      <c r="H15" s="149">
        <f t="shared" ref="H15:J15" si="6">IF(E15="yes",100,0)</f>
        <v>0</v>
      </c>
      <c r="I15" s="150">
        <f t="shared" si="6"/>
        <v>0</v>
      </c>
      <c r="J15" s="151">
        <f t="shared" si="6"/>
        <v>0</v>
      </c>
      <c r="K15" s="149">
        <f t="shared" ref="K15:M15" si="7">H15*$D$15</f>
        <v>0</v>
      </c>
      <c r="L15" s="150">
        <f t="shared" si="7"/>
        <v>0</v>
      </c>
      <c r="M15" s="152">
        <f t="shared" si="7"/>
        <v>0</v>
      </c>
      <c r="N15" s="174"/>
      <c r="O15" s="202"/>
      <c r="P15" s="207"/>
      <c r="Q15" s="204"/>
      <c r="R15" s="203"/>
      <c r="S15" s="203"/>
      <c r="T15" s="203"/>
      <c r="U15" s="206"/>
      <c r="V15" s="206"/>
      <c r="W15" s="206"/>
      <c r="X15" s="174"/>
      <c r="Y15" s="174"/>
      <c r="Z15" s="174"/>
    </row>
    <row r="16" spans="1:28" ht="17" x14ac:dyDescent="0.2">
      <c r="A16" s="174"/>
      <c r="B16" s="210" t="s">
        <v>19</v>
      </c>
      <c r="C16" s="211"/>
      <c r="D16" s="159">
        <f>SUM(D12:D15)</f>
        <v>0.5</v>
      </c>
      <c r="E16" s="160"/>
      <c r="F16" s="158"/>
      <c r="G16" s="161"/>
      <c r="H16" s="162"/>
      <c r="I16" s="158"/>
      <c r="J16" s="161"/>
      <c r="K16" s="163">
        <f t="shared" ref="K16:M16" si="8">SUM(K12:K15)</f>
        <v>0</v>
      </c>
      <c r="L16" s="164">
        <f t="shared" si="8"/>
        <v>0</v>
      </c>
      <c r="M16" s="165">
        <f t="shared" si="8"/>
        <v>0</v>
      </c>
      <c r="N16" s="174"/>
      <c r="O16" s="212"/>
      <c r="P16" s="212"/>
      <c r="Q16" s="213"/>
      <c r="R16" s="212"/>
      <c r="S16" s="212"/>
      <c r="T16" s="212"/>
      <c r="U16" s="212"/>
      <c r="V16" s="214"/>
      <c r="W16" s="214"/>
      <c r="X16" s="174"/>
      <c r="Y16" s="174"/>
      <c r="Z16" s="174"/>
    </row>
    <row r="17" spans="1:28" ht="18.75" customHeight="1" x14ac:dyDescent="0.2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215" t="s">
        <v>20</v>
      </c>
      <c r="L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</row>
    <row r="18" spans="1:28" ht="18.75" customHeight="1" x14ac:dyDescent="0.2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216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</row>
    <row r="19" spans="1:28" ht="22.5" customHeight="1" x14ac:dyDescent="0.2">
      <c r="A19" s="174"/>
      <c r="B19" s="178" t="s">
        <v>21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216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</row>
    <row r="20" spans="1:28" ht="7.5" customHeight="1" x14ac:dyDescent="0.2">
      <c r="A20" s="174"/>
      <c r="B20" s="217"/>
      <c r="C20" s="174"/>
      <c r="D20" s="174"/>
      <c r="E20" s="174"/>
      <c r="F20" s="174"/>
      <c r="G20" s="174"/>
      <c r="H20" s="174"/>
      <c r="I20" s="174"/>
      <c r="J20" s="174"/>
      <c r="L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</row>
    <row r="21" spans="1:28" ht="21" customHeight="1" x14ac:dyDescent="0.2">
      <c r="A21" s="174"/>
      <c r="B21" s="179" t="s">
        <v>2</v>
      </c>
      <c r="C21" s="180" t="s">
        <v>3</v>
      </c>
      <c r="D21" s="180" t="s">
        <v>22</v>
      </c>
      <c r="E21" s="218" t="s">
        <v>23</v>
      </c>
      <c r="F21" s="181" t="s">
        <v>4</v>
      </c>
      <c r="G21" s="182" t="s">
        <v>24</v>
      </c>
      <c r="H21" s="183"/>
      <c r="I21" s="184"/>
      <c r="J21" s="182" t="s">
        <v>6</v>
      </c>
      <c r="K21" s="183"/>
      <c r="L21" s="184"/>
      <c r="M21" s="185" t="s">
        <v>7</v>
      </c>
      <c r="N21" s="186"/>
      <c r="O21" s="187"/>
      <c r="P21" s="174"/>
      <c r="Q21" s="178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</row>
    <row r="22" spans="1:28" ht="44" customHeight="1" x14ac:dyDescent="0.2">
      <c r="A22" s="174"/>
      <c r="B22" s="193"/>
      <c r="C22" s="194"/>
      <c r="D22" s="194"/>
      <c r="E22" s="194"/>
      <c r="F22" s="195"/>
      <c r="G22" s="196" t="s">
        <v>8</v>
      </c>
      <c r="H22" s="197" t="s">
        <v>9</v>
      </c>
      <c r="I22" s="198" t="s">
        <v>10</v>
      </c>
      <c r="J22" s="196" t="s">
        <v>8</v>
      </c>
      <c r="K22" s="197" t="s">
        <v>9</v>
      </c>
      <c r="L22" s="198" t="s">
        <v>10</v>
      </c>
      <c r="M22" s="196" t="s">
        <v>8</v>
      </c>
      <c r="N22" s="197" t="s">
        <v>9</v>
      </c>
      <c r="O22" s="198" t="s">
        <v>10</v>
      </c>
      <c r="P22" s="174"/>
      <c r="Q22" s="178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</row>
    <row r="23" spans="1:28" ht="136" customHeight="1" x14ac:dyDescent="0.2">
      <c r="A23" s="174"/>
      <c r="B23" s="201" t="s">
        <v>25</v>
      </c>
      <c r="C23" s="219" t="s">
        <v>26</v>
      </c>
      <c r="D23" s="166"/>
      <c r="E23" s="167"/>
      <c r="F23" s="168"/>
      <c r="G23" s="169"/>
      <c r="H23" s="166"/>
      <c r="I23" s="170"/>
      <c r="J23" s="149">
        <f t="shared" ref="J23:L23" si="9">IF(G23&gt;=$D$23,100,IF(G23&lt;=$E$23,0,(G23-$E$23)/($D$23-$E$23)*100))</f>
        <v>100</v>
      </c>
      <c r="K23" s="149">
        <f t="shared" si="9"/>
        <v>100</v>
      </c>
      <c r="L23" s="149">
        <f t="shared" si="9"/>
        <v>100</v>
      </c>
      <c r="M23" s="149">
        <f t="shared" ref="M23:O23" si="10">J23*$F$23</f>
        <v>0</v>
      </c>
      <c r="N23" s="149">
        <f t="shared" si="10"/>
        <v>0</v>
      </c>
      <c r="O23" s="171">
        <f t="shared" si="10"/>
        <v>0</v>
      </c>
      <c r="P23" s="174"/>
      <c r="Q23" s="220"/>
      <c r="R23" s="203"/>
      <c r="S23" s="204"/>
      <c r="T23" s="205"/>
      <c r="U23" s="205"/>
      <c r="V23" s="203"/>
      <c r="W23" s="206"/>
      <c r="X23" s="203"/>
      <c r="Y23" s="203"/>
      <c r="Z23" s="174"/>
      <c r="AA23" s="174"/>
      <c r="AB23" s="174"/>
    </row>
    <row r="24" spans="1:28" ht="133" customHeight="1" x14ac:dyDescent="0.2">
      <c r="A24" s="174"/>
      <c r="B24" s="201" t="s">
        <v>27</v>
      </c>
      <c r="C24" s="219" t="s">
        <v>28</v>
      </c>
      <c r="D24" s="166"/>
      <c r="E24" s="167"/>
      <c r="F24" s="168"/>
      <c r="G24" s="169"/>
      <c r="H24" s="166"/>
      <c r="I24" s="170"/>
      <c r="J24" s="149">
        <f t="shared" ref="J24:L24" si="11">IF(G24&lt;=$D$24,100,IF(G24&gt;=$E$24,0,($E$24-G24)/($E$24-$D$24)*100))</f>
        <v>100</v>
      </c>
      <c r="K24" s="149">
        <f t="shared" si="11"/>
        <v>100</v>
      </c>
      <c r="L24" s="149">
        <f t="shared" si="11"/>
        <v>100</v>
      </c>
      <c r="M24" s="149">
        <f t="shared" ref="M24:O24" si="12">J24*$F$24</f>
        <v>0</v>
      </c>
      <c r="N24" s="149">
        <f t="shared" si="12"/>
        <v>0</v>
      </c>
      <c r="O24" s="171">
        <f t="shared" si="12"/>
        <v>0</v>
      </c>
      <c r="P24" s="174"/>
      <c r="Q24" s="220"/>
      <c r="R24" s="203"/>
      <c r="S24" s="204"/>
      <c r="T24" s="203"/>
      <c r="U24" s="203"/>
      <c r="V24" s="203"/>
      <c r="W24" s="203"/>
      <c r="X24" s="203"/>
      <c r="Y24" s="203"/>
      <c r="Z24" s="174"/>
      <c r="AA24" s="174"/>
      <c r="AB24" s="174"/>
    </row>
    <row r="25" spans="1:28" ht="21.75" customHeight="1" x14ac:dyDescent="0.2">
      <c r="A25" s="174"/>
      <c r="B25" s="210" t="s">
        <v>19</v>
      </c>
      <c r="C25" s="211"/>
      <c r="D25" s="172"/>
      <c r="E25" s="173"/>
      <c r="F25" s="159">
        <f>SUM(F23:F24)</f>
        <v>0</v>
      </c>
      <c r="G25" s="160"/>
      <c r="H25" s="158"/>
      <c r="I25" s="161"/>
      <c r="J25" s="162"/>
      <c r="K25" s="158"/>
      <c r="L25" s="161"/>
      <c r="M25" s="163">
        <f t="shared" ref="M25:O25" si="13">SUM(M23:M24)</f>
        <v>0</v>
      </c>
      <c r="N25" s="164">
        <f t="shared" si="13"/>
        <v>0</v>
      </c>
      <c r="O25" s="165">
        <f t="shared" si="13"/>
        <v>0</v>
      </c>
      <c r="P25" s="174"/>
      <c r="Q25" s="212"/>
      <c r="R25" s="212"/>
      <c r="S25" s="213"/>
      <c r="T25" s="212"/>
      <c r="U25" s="212"/>
      <c r="V25" s="212"/>
      <c r="W25" s="212"/>
      <c r="X25" s="214"/>
      <c r="Y25" s="214"/>
      <c r="Z25" s="174"/>
      <c r="AA25" s="174"/>
      <c r="AB25" s="174"/>
    </row>
    <row r="26" spans="1:28" ht="15.75" customHeight="1" x14ac:dyDescent="0.2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215" t="s">
        <v>20</v>
      </c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</row>
    <row r="27" spans="1:28" ht="15.75" customHeight="1" x14ac:dyDescent="0.2">
      <c r="A27" s="174"/>
      <c r="B27" s="221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</row>
    <row r="28" spans="1:28" ht="15.75" customHeight="1" x14ac:dyDescent="0.2">
      <c r="A28" s="174"/>
      <c r="B28" s="221"/>
      <c r="C28" s="222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</row>
    <row r="29" spans="1:28" ht="15.75" customHeight="1" x14ac:dyDescent="0.2">
      <c r="A29" s="174"/>
      <c r="B29" s="221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</row>
    <row r="30" spans="1:28" ht="12.75" customHeight="1" x14ac:dyDescent="0.2">
      <c r="A30" s="17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1:28" ht="12.75" customHeight="1" x14ac:dyDescent="0.2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1:28" ht="12.75" customHeight="1" x14ac:dyDescent="0.2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1:28" ht="12.75" customHeight="1" x14ac:dyDescent="0.2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</row>
    <row r="34" spans="1:28" ht="12.75" customHeight="1" x14ac:dyDescent="0.2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</row>
    <row r="35" spans="1:28" ht="12.75" customHeight="1" x14ac:dyDescent="0.2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</row>
    <row r="36" spans="1:28" ht="12.75" customHeight="1" x14ac:dyDescent="0.2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</row>
    <row r="37" spans="1:28" ht="12.75" customHeight="1" x14ac:dyDescent="0.2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</row>
    <row r="38" spans="1:28" ht="12.75" customHeight="1" x14ac:dyDescent="0.2">
      <c r="A38" s="17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</row>
    <row r="39" spans="1:28" ht="12.75" customHeight="1" x14ac:dyDescent="0.2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</row>
    <row r="40" spans="1:28" ht="12.75" customHeight="1" x14ac:dyDescent="0.2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</row>
    <row r="41" spans="1:28" ht="12.75" customHeight="1" x14ac:dyDescent="0.2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</row>
    <row r="42" spans="1:28" ht="12.75" customHeight="1" x14ac:dyDescent="0.2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</row>
    <row r="43" spans="1:28" ht="12.75" customHeight="1" x14ac:dyDescent="0.2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</row>
    <row r="44" spans="1:28" ht="12.75" customHeight="1" x14ac:dyDescent="0.2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</row>
    <row r="45" spans="1:28" ht="12.75" customHeight="1" x14ac:dyDescent="0.2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</row>
    <row r="46" spans="1:28" ht="12.75" customHeight="1" x14ac:dyDescent="0.2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</row>
    <row r="47" spans="1:28" ht="12.75" customHeight="1" x14ac:dyDescent="0.2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</row>
    <row r="48" spans="1:28" ht="12.75" customHeight="1" x14ac:dyDescent="0.2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</row>
    <row r="49" spans="1:28" ht="12.75" customHeight="1" x14ac:dyDescent="0.2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</row>
    <row r="50" spans="1:28" ht="12.75" customHeight="1" x14ac:dyDescent="0.2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</row>
    <row r="51" spans="1:28" ht="12.75" customHeight="1" x14ac:dyDescent="0.2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</row>
    <row r="52" spans="1:28" ht="12.75" customHeight="1" x14ac:dyDescent="0.2">
      <c r="A52" s="174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</row>
    <row r="53" spans="1:28" ht="12.75" customHeight="1" x14ac:dyDescent="0.2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</row>
    <row r="54" spans="1:28" ht="12.75" customHeight="1" x14ac:dyDescent="0.2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</row>
    <row r="55" spans="1:28" ht="12.75" customHeight="1" x14ac:dyDescent="0.2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</row>
    <row r="56" spans="1:28" ht="12.75" customHeight="1" x14ac:dyDescent="0.2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</row>
    <row r="57" spans="1:28" ht="12.75" customHeight="1" x14ac:dyDescent="0.2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</row>
    <row r="58" spans="1:28" ht="12.75" customHeight="1" x14ac:dyDescent="0.2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</row>
    <row r="59" spans="1:28" ht="12.75" customHeight="1" x14ac:dyDescent="0.2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</row>
    <row r="60" spans="1:28" ht="12.75" customHeight="1" x14ac:dyDescent="0.2">
      <c r="A60" s="174"/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</row>
    <row r="61" spans="1:28" ht="12.75" customHeight="1" x14ac:dyDescent="0.2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</row>
    <row r="62" spans="1:28" ht="12.75" customHeight="1" x14ac:dyDescent="0.2">
      <c r="A62" s="174"/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</row>
    <row r="63" spans="1:28" ht="12.75" customHeight="1" x14ac:dyDescent="0.2">
      <c r="A63" s="174"/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</row>
    <row r="64" spans="1:28" ht="12.75" customHeight="1" x14ac:dyDescent="0.2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</row>
    <row r="65" spans="1:28" ht="12.75" customHeight="1" x14ac:dyDescent="0.2">
      <c r="A65" s="174"/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</row>
    <row r="66" spans="1:28" ht="12.75" customHeight="1" x14ac:dyDescent="0.2">
      <c r="A66" s="174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</row>
    <row r="67" spans="1:28" ht="12.75" customHeight="1" x14ac:dyDescent="0.2">
      <c r="A67" s="174"/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</row>
    <row r="68" spans="1:28" ht="12.75" customHeight="1" x14ac:dyDescent="0.2">
      <c r="A68" s="174"/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</row>
    <row r="69" spans="1:28" ht="12.75" customHeight="1" x14ac:dyDescent="0.2">
      <c r="A69" s="174"/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</row>
    <row r="70" spans="1:28" ht="12.75" customHeight="1" x14ac:dyDescent="0.2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</row>
    <row r="71" spans="1:28" ht="12.75" customHeight="1" x14ac:dyDescent="0.2">
      <c r="A71" s="174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</row>
    <row r="72" spans="1:28" ht="12.75" customHeight="1" x14ac:dyDescent="0.2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</row>
    <row r="73" spans="1:28" ht="12.75" customHeight="1" x14ac:dyDescent="0.2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</row>
    <row r="74" spans="1:28" ht="12.75" customHeight="1" x14ac:dyDescent="0.2">
      <c r="A74" s="174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</row>
    <row r="75" spans="1:28" ht="12.75" customHeight="1" x14ac:dyDescent="0.2">
      <c r="A75" s="174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</row>
    <row r="76" spans="1:28" ht="12.75" customHeight="1" x14ac:dyDescent="0.2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</row>
    <row r="77" spans="1:28" ht="12.75" customHeight="1" x14ac:dyDescent="0.2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</row>
    <row r="78" spans="1:28" ht="12.75" customHeight="1" x14ac:dyDescent="0.2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</row>
    <row r="79" spans="1:28" ht="12.75" customHeight="1" x14ac:dyDescent="0.2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</row>
    <row r="80" spans="1:28" ht="12.75" customHeight="1" x14ac:dyDescent="0.2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</row>
    <row r="81" spans="1:28" ht="12.75" customHeight="1" x14ac:dyDescent="0.2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</row>
    <row r="82" spans="1:28" ht="12.7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</row>
    <row r="83" spans="1:28" ht="12.75" customHeight="1" x14ac:dyDescent="0.2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</row>
    <row r="84" spans="1:28" ht="12.75" customHeight="1" x14ac:dyDescent="0.2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</row>
    <row r="85" spans="1:28" ht="12.75" customHeight="1" x14ac:dyDescent="0.2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</row>
    <row r="86" spans="1:28" ht="12.75" customHeight="1" x14ac:dyDescent="0.2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</row>
    <row r="87" spans="1:28" ht="12.75" customHeight="1" x14ac:dyDescent="0.2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</row>
    <row r="88" spans="1:28" ht="12.75" customHeight="1" x14ac:dyDescent="0.2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</row>
    <row r="89" spans="1:28" ht="12.75" customHeight="1" x14ac:dyDescent="0.2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</row>
    <row r="90" spans="1:28" ht="12.75" customHeight="1" x14ac:dyDescent="0.2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</row>
    <row r="91" spans="1:28" ht="12.75" customHeight="1" x14ac:dyDescent="0.2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</row>
    <row r="92" spans="1:28" ht="12.75" customHeight="1" x14ac:dyDescent="0.2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</row>
    <row r="93" spans="1:28" ht="12.75" customHeight="1" x14ac:dyDescent="0.2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</row>
    <row r="94" spans="1:28" ht="12.75" customHeight="1" x14ac:dyDescent="0.2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</row>
    <row r="95" spans="1:28" ht="12.75" customHeight="1" x14ac:dyDescent="0.2">
      <c r="A95" s="174"/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</row>
    <row r="96" spans="1:28" ht="12.75" customHeight="1" x14ac:dyDescent="0.2">
      <c r="A96" s="174"/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</row>
    <row r="97" spans="1:28" ht="12.75" customHeight="1" x14ac:dyDescent="0.2">
      <c r="A97" s="174"/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</row>
    <row r="98" spans="1:28" ht="12.75" customHeight="1" x14ac:dyDescent="0.2">
      <c r="A98" s="174"/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</row>
    <row r="99" spans="1:28" ht="12.75" customHeight="1" x14ac:dyDescent="0.2">
      <c r="A99" s="174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</row>
    <row r="100" spans="1:28" ht="12.75" customHeight="1" x14ac:dyDescent="0.2">
      <c r="A100" s="174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</row>
    <row r="101" spans="1:28" ht="12.75" customHeight="1" x14ac:dyDescent="0.2">
      <c r="A101" s="174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</row>
    <row r="102" spans="1:28" ht="12.75" customHeight="1" x14ac:dyDescent="0.2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</row>
    <row r="103" spans="1:28" ht="12.75" customHeight="1" x14ac:dyDescent="0.2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</row>
    <row r="104" spans="1:28" ht="12.75" customHeight="1" x14ac:dyDescent="0.2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</row>
    <row r="105" spans="1:28" ht="12.75" customHeight="1" x14ac:dyDescent="0.2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</row>
    <row r="106" spans="1:28" ht="12.75" customHeight="1" x14ac:dyDescent="0.2">
      <c r="A106" s="174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</row>
    <row r="107" spans="1:28" ht="12.75" customHeight="1" x14ac:dyDescent="0.2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</row>
    <row r="108" spans="1:28" ht="12.75" customHeight="1" x14ac:dyDescent="0.2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</row>
    <row r="109" spans="1:28" ht="12.75" customHeight="1" x14ac:dyDescent="0.2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</row>
    <row r="110" spans="1:28" ht="12.75" customHeight="1" x14ac:dyDescent="0.2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</row>
    <row r="111" spans="1:28" ht="12.75" customHeight="1" x14ac:dyDescent="0.2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</row>
    <row r="112" spans="1:28" ht="12.75" customHeight="1" x14ac:dyDescent="0.2">
      <c r="A112" s="174"/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</row>
    <row r="113" spans="1:28" ht="12.75" customHeight="1" x14ac:dyDescent="0.2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</row>
    <row r="114" spans="1:28" ht="12.75" customHeight="1" x14ac:dyDescent="0.2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</row>
    <row r="115" spans="1:28" ht="12.75" customHeight="1" x14ac:dyDescent="0.2">
      <c r="A115" s="174"/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</row>
    <row r="116" spans="1:28" ht="12.75" customHeight="1" x14ac:dyDescent="0.2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</row>
    <row r="117" spans="1:28" ht="12.75" customHeight="1" x14ac:dyDescent="0.2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</row>
    <row r="118" spans="1:28" ht="12.75" customHeight="1" x14ac:dyDescent="0.2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</row>
    <row r="119" spans="1:28" ht="12.75" customHeight="1" x14ac:dyDescent="0.2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</row>
    <row r="120" spans="1:28" ht="12.75" customHeight="1" x14ac:dyDescent="0.2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</row>
    <row r="121" spans="1:28" ht="12.75" customHeight="1" x14ac:dyDescent="0.2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</row>
    <row r="122" spans="1:28" ht="12.75" customHeight="1" x14ac:dyDescent="0.2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</row>
    <row r="123" spans="1:28" ht="12.75" customHeight="1" x14ac:dyDescent="0.2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</row>
    <row r="124" spans="1:28" ht="12.75" customHeight="1" x14ac:dyDescent="0.2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</row>
    <row r="125" spans="1:28" ht="12.75" customHeight="1" x14ac:dyDescent="0.2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</row>
    <row r="126" spans="1:28" ht="12.75" customHeight="1" x14ac:dyDescent="0.2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</row>
    <row r="127" spans="1:28" ht="12.75" customHeight="1" x14ac:dyDescent="0.2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</row>
    <row r="128" spans="1:28" ht="12.75" customHeight="1" x14ac:dyDescent="0.2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</row>
    <row r="129" spans="1:28" ht="12.75" customHeight="1" x14ac:dyDescent="0.2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</row>
    <row r="130" spans="1:28" ht="12.75" customHeight="1" x14ac:dyDescent="0.2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</row>
    <row r="131" spans="1:28" ht="12.75" customHeight="1" x14ac:dyDescent="0.2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</row>
    <row r="132" spans="1:28" ht="12.75" customHeight="1" x14ac:dyDescent="0.2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</row>
    <row r="133" spans="1:28" ht="12.75" customHeight="1" x14ac:dyDescent="0.2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</row>
    <row r="134" spans="1:28" ht="12.75" customHeight="1" x14ac:dyDescent="0.2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</row>
    <row r="135" spans="1:28" ht="12.75" customHeight="1" x14ac:dyDescent="0.2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</row>
    <row r="136" spans="1:28" ht="12.75" customHeight="1" x14ac:dyDescent="0.2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</row>
    <row r="137" spans="1:28" ht="12.75" customHeight="1" x14ac:dyDescent="0.2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</row>
    <row r="138" spans="1:28" ht="12.75" customHeight="1" x14ac:dyDescent="0.2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</row>
    <row r="139" spans="1:28" ht="12.75" customHeight="1" x14ac:dyDescent="0.2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</row>
    <row r="140" spans="1:28" ht="12.75" customHeight="1" x14ac:dyDescent="0.2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</row>
    <row r="141" spans="1:28" ht="12.75" customHeight="1" x14ac:dyDescent="0.2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</row>
    <row r="142" spans="1:28" ht="12.75" customHeight="1" x14ac:dyDescent="0.2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</row>
    <row r="143" spans="1:28" ht="12.75" customHeight="1" x14ac:dyDescent="0.2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</row>
    <row r="144" spans="1:28" ht="12.75" customHeight="1" x14ac:dyDescent="0.2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</row>
    <row r="145" spans="1:28" ht="12.75" customHeight="1" x14ac:dyDescent="0.2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</row>
    <row r="146" spans="1:28" ht="12.75" customHeight="1" x14ac:dyDescent="0.2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</row>
    <row r="147" spans="1:28" ht="12.75" customHeight="1" x14ac:dyDescent="0.2">
      <c r="A147" s="174"/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</row>
    <row r="148" spans="1:28" ht="12.75" customHeight="1" x14ac:dyDescent="0.2">
      <c r="A148" s="174"/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</row>
    <row r="149" spans="1:28" ht="12.75" customHeight="1" x14ac:dyDescent="0.2">
      <c r="A149" s="174"/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</row>
    <row r="150" spans="1:28" ht="12.75" customHeight="1" x14ac:dyDescent="0.2">
      <c r="A150" s="174"/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</row>
    <row r="151" spans="1:28" ht="12.75" customHeight="1" x14ac:dyDescent="0.2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</row>
    <row r="152" spans="1:28" ht="12.75" customHeight="1" x14ac:dyDescent="0.2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</row>
    <row r="153" spans="1:28" ht="12.75" customHeight="1" x14ac:dyDescent="0.2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</row>
    <row r="154" spans="1:28" ht="12.75" customHeight="1" x14ac:dyDescent="0.2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</row>
    <row r="155" spans="1:28" ht="12.75" customHeight="1" x14ac:dyDescent="0.2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</row>
    <row r="156" spans="1:28" ht="12.75" customHeight="1" x14ac:dyDescent="0.2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</row>
    <row r="157" spans="1:28" ht="12.75" customHeight="1" x14ac:dyDescent="0.2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</row>
    <row r="158" spans="1:28" ht="12.75" customHeight="1" x14ac:dyDescent="0.2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</row>
    <row r="159" spans="1:28" ht="12.75" customHeight="1" x14ac:dyDescent="0.2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</row>
    <row r="160" spans="1:28" ht="12.75" customHeight="1" x14ac:dyDescent="0.2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</row>
    <row r="161" spans="1:28" ht="12.75" customHeight="1" x14ac:dyDescent="0.2">
      <c r="A161" s="174"/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</row>
    <row r="162" spans="1:28" ht="12.75" customHeight="1" x14ac:dyDescent="0.2">
      <c r="A162" s="174"/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</row>
    <row r="163" spans="1:28" ht="12.75" customHeight="1" x14ac:dyDescent="0.2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</row>
    <row r="164" spans="1:28" ht="12.75" customHeight="1" x14ac:dyDescent="0.2">
      <c r="A164" s="174"/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</row>
    <row r="165" spans="1:28" ht="12.75" customHeight="1" x14ac:dyDescent="0.2">
      <c r="A165" s="174"/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</row>
    <row r="166" spans="1:28" ht="12.75" customHeight="1" x14ac:dyDescent="0.2">
      <c r="A166" s="174"/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</row>
    <row r="167" spans="1:28" ht="12.75" customHeight="1" x14ac:dyDescent="0.2">
      <c r="A167" s="174"/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</row>
    <row r="168" spans="1:28" ht="12.75" customHeight="1" x14ac:dyDescent="0.2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</row>
    <row r="169" spans="1:28" ht="12.75" customHeight="1" x14ac:dyDescent="0.2">
      <c r="A169" s="174"/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</row>
    <row r="170" spans="1:28" ht="12.75" customHeight="1" x14ac:dyDescent="0.2">
      <c r="A170" s="174"/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</row>
    <row r="171" spans="1:28" ht="12.75" customHeight="1" x14ac:dyDescent="0.2">
      <c r="A171" s="174"/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</row>
    <row r="172" spans="1:28" ht="12.75" customHeight="1" x14ac:dyDescent="0.2">
      <c r="A172" s="174"/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4"/>
      <c r="AB172" s="174"/>
    </row>
    <row r="173" spans="1:28" ht="12.75" customHeight="1" x14ac:dyDescent="0.2">
      <c r="A173" s="174"/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</row>
    <row r="174" spans="1:28" ht="12.75" customHeight="1" x14ac:dyDescent="0.2">
      <c r="A174" s="174"/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</row>
    <row r="175" spans="1:28" ht="12.75" customHeight="1" x14ac:dyDescent="0.2">
      <c r="A175" s="174"/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  <c r="AA175" s="174"/>
      <c r="AB175" s="174"/>
    </row>
    <row r="176" spans="1:28" ht="12.75" customHeight="1" x14ac:dyDescent="0.2">
      <c r="A176" s="174"/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</row>
    <row r="177" spans="1:28" ht="12.75" customHeight="1" x14ac:dyDescent="0.2">
      <c r="A177" s="174"/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  <c r="U177" s="174"/>
      <c r="V177" s="174"/>
      <c r="W177" s="174"/>
      <c r="X177" s="174"/>
      <c r="Y177" s="174"/>
      <c r="Z177" s="174"/>
      <c r="AA177" s="174"/>
      <c r="AB177" s="174"/>
    </row>
    <row r="178" spans="1:28" ht="12.75" customHeight="1" x14ac:dyDescent="0.2">
      <c r="A178" s="174"/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  <c r="AA178" s="174"/>
      <c r="AB178" s="174"/>
    </row>
    <row r="179" spans="1:28" ht="12.75" customHeight="1" x14ac:dyDescent="0.2">
      <c r="A179" s="174"/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4"/>
      <c r="AB179" s="174"/>
    </row>
    <row r="180" spans="1:28" ht="12.75" customHeight="1" x14ac:dyDescent="0.2">
      <c r="A180" s="174"/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4"/>
      <c r="AB180" s="174"/>
    </row>
    <row r="181" spans="1:28" ht="12.75" customHeight="1" x14ac:dyDescent="0.2">
      <c r="A181" s="174"/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</row>
    <row r="182" spans="1:28" ht="12.75" customHeight="1" x14ac:dyDescent="0.2">
      <c r="A182" s="174"/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</row>
    <row r="183" spans="1:28" ht="12.75" customHeight="1" x14ac:dyDescent="0.2">
      <c r="A183" s="174"/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</row>
    <row r="184" spans="1:28" ht="12.75" customHeight="1" x14ac:dyDescent="0.2">
      <c r="A184" s="174"/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  <c r="U184" s="174"/>
      <c r="V184" s="174"/>
      <c r="W184" s="174"/>
      <c r="X184" s="174"/>
      <c r="Y184" s="174"/>
      <c r="Z184" s="174"/>
      <c r="AA184" s="174"/>
      <c r="AB184" s="174"/>
    </row>
    <row r="185" spans="1:28" ht="12.75" customHeight="1" x14ac:dyDescent="0.2">
      <c r="A185" s="174"/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  <c r="AA185" s="174"/>
      <c r="AB185" s="174"/>
    </row>
    <row r="186" spans="1:28" ht="12.75" customHeight="1" x14ac:dyDescent="0.2">
      <c r="A186" s="174"/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</row>
    <row r="187" spans="1:28" ht="12.75" customHeight="1" x14ac:dyDescent="0.2">
      <c r="A187" s="174"/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</row>
    <row r="188" spans="1:28" ht="12.75" customHeight="1" x14ac:dyDescent="0.2">
      <c r="A188" s="174"/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</row>
    <row r="189" spans="1:28" ht="12.75" customHeight="1" x14ac:dyDescent="0.2">
      <c r="A189" s="174"/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</row>
    <row r="190" spans="1:28" ht="12.75" customHeight="1" x14ac:dyDescent="0.2">
      <c r="A190" s="174"/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</row>
    <row r="191" spans="1:28" ht="12.75" customHeight="1" x14ac:dyDescent="0.2">
      <c r="A191" s="174"/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</row>
    <row r="192" spans="1:28" ht="12.75" customHeight="1" x14ac:dyDescent="0.2">
      <c r="A192" s="174"/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</row>
    <row r="193" spans="1:28" ht="12.75" customHeight="1" x14ac:dyDescent="0.2">
      <c r="A193" s="174"/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</row>
    <row r="194" spans="1:28" ht="12.75" customHeight="1" x14ac:dyDescent="0.2">
      <c r="A194" s="174"/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  <c r="S194" s="174"/>
      <c r="T194" s="174"/>
      <c r="U194" s="174"/>
      <c r="V194" s="174"/>
      <c r="W194" s="174"/>
      <c r="X194" s="174"/>
      <c r="Y194" s="174"/>
      <c r="Z194" s="174"/>
      <c r="AA194" s="174"/>
      <c r="AB194" s="174"/>
    </row>
    <row r="195" spans="1:28" ht="12.75" customHeight="1" x14ac:dyDescent="0.2">
      <c r="A195" s="174"/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  <c r="S195" s="174"/>
      <c r="T195" s="174"/>
      <c r="U195" s="174"/>
      <c r="V195" s="174"/>
      <c r="W195" s="174"/>
      <c r="X195" s="174"/>
      <c r="Y195" s="174"/>
      <c r="Z195" s="174"/>
      <c r="AA195" s="174"/>
      <c r="AB195" s="174"/>
    </row>
    <row r="196" spans="1:28" ht="12.75" customHeight="1" x14ac:dyDescent="0.2">
      <c r="A196" s="174"/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  <c r="S196" s="174"/>
      <c r="T196" s="174"/>
      <c r="U196" s="174"/>
      <c r="V196" s="174"/>
      <c r="W196" s="174"/>
      <c r="X196" s="174"/>
      <c r="Y196" s="174"/>
      <c r="Z196" s="174"/>
      <c r="AA196" s="174"/>
      <c r="AB196" s="174"/>
    </row>
    <row r="197" spans="1:28" ht="12.75" customHeight="1" x14ac:dyDescent="0.2">
      <c r="A197" s="174"/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  <c r="AA197" s="174"/>
      <c r="AB197" s="174"/>
    </row>
    <row r="198" spans="1:28" ht="12.75" customHeight="1" x14ac:dyDescent="0.2">
      <c r="A198" s="174"/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  <c r="AA198" s="174"/>
      <c r="AB198" s="174"/>
    </row>
    <row r="199" spans="1:28" ht="12.75" customHeight="1" x14ac:dyDescent="0.2">
      <c r="A199" s="174"/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  <c r="AA199" s="174"/>
      <c r="AB199" s="174"/>
    </row>
    <row r="200" spans="1:28" ht="12.75" customHeight="1" x14ac:dyDescent="0.2">
      <c r="A200" s="174"/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  <c r="V200" s="174"/>
      <c r="W200" s="174"/>
      <c r="X200" s="174"/>
      <c r="Y200" s="174"/>
      <c r="Z200" s="174"/>
      <c r="AA200" s="174"/>
      <c r="AB200" s="174"/>
    </row>
    <row r="201" spans="1:28" ht="12.75" customHeight="1" x14ac:dyDescent="0.2">
      <c r="A201" s="174"/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  <c r="AA201" s="174"/>
      <c r="AB201" s="174"/>
    </row>
    <row r="202" spans="1:28" ht="12.75" customHeight="1" x14ac:dyDescent="0.2">
      <c r="A202" s="174"/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  <c r="AA202" s="174"/>
      <c r="AB202" s="174"/>
    </row>
    <row r="203" spans="1:28" ht="12.75" customHeight="1" x14ac:dyDescent="0.2">
      <c r="A203" s="174"/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</row>
    <row r="204" spans="1:28" ht="12.75" customHeight="1" x14ac:dyDescent="0.2">
      <c r="A204" s="174"/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  <c r="AA204" s="174"/>
      <c r="AB204" s="174"/>
    </row>
    <row r="205" spans="1:28" ht="12.75" customHeight="1" x14ac:dyDescent="0.2">
      <c r="A205" s="174"/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</row>
    <row r="206" spans="1:28" ht="12.75" customHeight="1" x14ac:dyDescent="0.2">
      <c r="A206" s="174"/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  <c r="AA206" s="174"/>
      <c r="AB206" s="174"/>
    </row>
    <row r="207" spans="1:28" ht="12.75" customHeight="1" x14ac:dyDescent="0.2">
      <c r="A207" s="174"/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  <c r="AA207" s="174"/>
      <c r="AB207" s="174"/>
    </row>
    <row r="208" spans="1:28" ht="12.75" customHeight="1" x14ac:dyDescent="0.2">
      <c r="A208" s="174"/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  <c r="AA208" s="174"/>
      <c r="AB208" s="174"/>
    </row>
    <row r="209" spans="1:28" ht="12.75" customHeight="1" x14ac:dyDescent="0.2">
      <c r="A209" s="174"/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  <c r="AA209" s="174"/>
      <c r="AB209" s="174"/>
    </row>
    <row r="210" spans="1:28" ht="12.75" customHeight="1" x14ac:dyDescent="0.2">
      <c r="A210" s="174"/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4"/>
    </row>
    <row r="211" spans="1:28" ht="12.75" customHeight="1" x14ac:dyDescent="0.2">
      <c r="A211" s="174"/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  <c r="AA211" s="174"/>
      <c r="AB211" s="174"/>
    </row>
    <row r="212" spans="1:28" ht="12.75" customHeight="1" x14ac:dyDescent="0.2">
      <c r="A212" s="174"/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  <c r="AA212" s="174"/>
      <c r="AB212" s="174"/>
    </row>
    <row r="213" spans="1:28" ht="12.75" customHeight="1" x14ac:dyDescent="0.2">
      <c r="A213" s="174"/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</row>
    <row r="214" spans="1:28" ht="12.75" customHeight="1" x14ac:dyDescent="0.2">
      <c r="A214" s="174"/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  <c r="S214" s="174"/>
      <c r="T214" s="174"/>
      <c r="U214" s="174"/>
      <c r="V214" s="174"/>
      <c r="W214" s="174"/>
      <c r="X214" s="174"/>
      <c r="Y214" s="174"/>
      <c r="Z214" s="174"/>
      <c r="AA214" s="174"/>
      <c r="AB214" s="174"/>
    </row>
    <row r="215" spans="1:28" ht="12.75" customHeight="1" x14ac:dyDescent="0.2">
      <c r="A215" s="174"/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</row>
    <row r="216" spans="1:28" ht="12.75" customHeight="1" x14ac:dyDescent="0.2">
      <c r="A216" s="174"/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  <c r="AA216" s="174"/>
      <c r="AB216" s="174"/>
    </row>
    <row r="217" spans="1:28" ht="12.75" customHeight="1" x14ac:dyDescent="0.2">
      <c r="A217" s="174"/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4"/>
    </row>
    <row r="218" spans="1:28" ht="12.75" customHeight="1" x14ac:dyDescent="0.2">
      <c r="A218" s="174"/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  <c r="U218" s="174"/>
      <c r="V218" s="174"/>
      <c r="W218" s="174"/>
      <c r="X218" s="174"/>
      <c r="Y218" s="174"/>
      <c r="Z218" s="174"/>
      <c r="AA218" s="174"/>
      <c r="AB218" s="174"/>
    </row>
    <row r="219" spans="1:28" ht="12.75" customHeight="1" x14ac:dyDescent="0.2">
      <c r="A219" s="174"/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</row>
    <row r="220" spans="1:28" ht="12.75" customHeight="1" x14ac:dyDescent="0.2">
      <c r="A220" s="174"/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  <c r="AA220" s="174"/>
      <c r="AB220" s="174"/>
    </row>
    <row r="221" spans="1:28" ht="12.75" customHeight="1" x14ac:dyDescent="0.2">
      <c r="A221" s="174"/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  <c r="AA221" s="174"/>
      <c r="AB221" s="174"/>
    </row>
    <row r="222" spans="1:28" ht="12.75" customHeight="1" x14ac:dyDescent="0.2">
      <c r="A222" s="174"/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  <c r="T222" s="174"/>
      <c r="U222" s="174"/>
      <c r="V222" s="174"/>
      <c r="W222" s="174"/>
      <c r="X222" s="174"/>
      <c r="Y222" s="174"/>
      <c r="Z222" s="174"/>
      <c r="AA222" s="174"/>
      <c r="AB222" s="174"/>
    </row>
    <row r="223" spans="1:28" ht="12.75" customHeight="1" x14ac:dyDescent="0.2">
      <c r="A223" s="174"/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  <c r="S223" s="174"/>
      <c r="T223" s="174"/>
      <c r="U223" s="174"/>
      <c r="V223" s="174"/>
      <c r="W223" s="174"/>
      <c r="X223" s="174"/>
      <c r="Y223" s="174"/>
      <c r="Z223" s="174"/>
      <c r="AA223" s="174"/>
      <c r="AB223" s="174"/>
    </row>
    <row r="224" spans="1:28" ht="12.75" customHeight="1" x14ac:dyDescent="0.2">
      <c r="A224" s="174"/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  <c r="S224" s="174"/>
      <c r="T224" s="174"/>
      <c r="U224" s="174"/>
      <c r="V224" s="174"/>
      <c r="W224" s="174"/>
      <c r="X224" s="174"/>
      <c r="Y224" s="174"/>
      <c r="Z224" s="174"/>
      <c r="AA224" s="174"/>
      <c r="AB224" s="174"/>
    </row>
    <row r="225" spans="1:28" ht="12.75" customHeight="1" x14ac:dyDescent="0.2">
      <c r="A225" s="174"/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  <c r="S225" s="174"/>
      <c r="T225" s="174"/>
      <c r="U225" s="174"/>
      <c r="V225" s="174"/>
      <c r="W225" s="174"/>
      <c r="X225" s="174"/>
      <c r="Y225" s="174"/>
      <c r="Z225" s="174"/>
      <c r="AA225" s="174"/>
      <c r="AB225" s="174"/>
    </row>
    <row r="226" spans="1:28" ht="12.75" customHeight="1" x14ac:dyDescent="0.2">
      <c r="A226" s="174"/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  <c r="S226" s="174"/>
      <c r="T226" s="174"/>
      <c r="U226" s="174"/>
      <c r="V226" s="174"/>
      <c r="W226" s="174"/>
      <c r="X226" s="174"/>
      <c r="Y226" s="174"/>
      <c r="Z226" s="174"/>
      <c r="AA226" s="174"/>
      <c r="AB226" s="174"/>
    </row>
    <row r="227" spans="1:28" ht="15.75" customHeight="1" x14ac:dyDescent="0.15"/>
    <row r="228" spans="1:28" ht="15.75" customHeight="1" x14ac:dyDescent="0.15"/>
    <row r="229" spans="1:28" ht="15.75" customHeight="1" x14ac:dyDescent="0.15"/>
    <row r="230" spans="1:28" ht="15.75" customHeight="1" x14ac:dyDescent="0.15"/>
    <row r="231" spans="1:28" ht="15.75" customHeight="1" x14ac:dyDescent="0.15"/>
    <row r="232" spans="1:28" ht="15.75" customHeight="1" x14ac:dyDescent="0.15"/>
    <row r="233" spans="1:28" ht="15.75" customHeight="1" x14ac:dyDescent="0.15"/>
    <row r="234" spans="1:28" ht="15.75" customHeight="1" x14ac:dyDescent="0.15"/>
    <row r="235" spans="1:28" ht="15.75" customHeight="1" x14ac:dyDescent="0.15"/>
    <row r="236" spans="1:28" ht="15.75" customHeight="1" x14ac:dyDescent="0.15"/>
    <row r="237" spans="1:28" ht="15.75" customHeight="1" x14ac:dyDescent="0.15"/>
    <row r="238" spans="1:28" ht="15.75" customHeight="1" x14ac:dyDescent="0.15"/>
    <row r="239" spans="1:28" ht="15.75" customHeight="1" x14ac:dyDescent="0.15"/>
    <row r="240" spans="1:28" ht="15.75" customHeight="1" x14ac:dyDescent="0.15"/>
    <row r="241" s="175" customFormat="1" ht="15.75" customHeight="1" x14ac:dyDescent="0.15"/>
    <row r="242" s="175" customFormat="1" ht="15.75" customHeight="1" x14ac:dyDescent="0.15"/>
    <row r="243" s="175" customFormat="1" ht="15.75" customHeight="1" x14ac:dyDescent="0.15"/>
    <row r="244" s="175" customFormat="1" ht="15.75" customHeight="1" x14ac:dyDescent="0.15"/>
    <row r="245" s="175" customFormat="1" ht="15.75" customHeight="1" x14ac:dyDescent="0.15"/>
    <row r="246" s="175" customFormat="1" ht="15.75" customHeight="1" x14ac:dyDescent="0.15"/>
    <row r="247" s="175" customFormat="1" ht="15.75" customHeight="1" x14ac:dyDescent="0.15"/>
    <row r="248" s="175" customFormat="1" ht="15.75" customHeight="1" x14ac:dyDescent="0.15"/>
    <row r="249" s="175" customFormat="1" ht="15.75" customHeight="1" x14ac:dyDescent="0.15"/>
    <row r="250" s="175" customFormat="1" ht="15.75" customHeight="1" x14ac:dyDescent="0.15"/>
    <row r="251" s="175" customFormat="1" ht="15.75" customHeight="1" x14ac:dyDescent="0.15"/>
    <row r="252" s="175" customFormat="1" ht="15.75" customHeight="1" x14ac:dyDescent="0.15"/>
    <row r="253" s="175" customFormat="1" ht="15.75" customHeight="1" x14ac:dyDescent="0.15"/>
    <row r="254" s="175" customFormat="1" ht="15.75" customHeight="1" x14ac:dyDescent="0.15"/>
    <row r="255" s="175" customFormat="1" ht="15.75" customHeight="1" x14ac:dyDescent="0.15"/>
    <row r="256" s="175" customFormat="1" ht="15.75" customHeight="1" x14ac:dyDescent="0.15"/>
    <row r="257" s="175" customFormat="1" ht="15.75" customHeight="1" x14ac:dyDescent="0.15"/>
    <row r="258" s="175" customFormat="1" ht="15.75" customHeight="1" x14ac:dyDescent="0.15"/>
    <row r="259" s="175" customFormat="1" ht="15.75" customHeight="1" x14ac:dyDescent="0.15"/>
    <row r="260" s="175" customFormat="1" ht="15.75" customHeight="1" x14ac:dyDescent="0.15"/>
    <row r="261" s="175" customFormat="1" ht="15.75" customHeight="1" x14ac:dyDescent="0.15"/>
    <row r="262" s="175" customFormat="1" ht="15.75" customHeight="1" x14ac:dyDescent="0.15"/>
    <row r="263" s="175" customFormat="1" ht="15.75" customHeight="1" x14ac:dyDescent="0.15"/>
    <row r="264" s="175" customFormat="1" ht="15.75" customHeight="1" x14ac:dyDescent="0.15"/>
    <row r="265" s="175" customFormat="1" ht="15.75" customHeight="1" x14ac:dyDescent="0.15"/>
    <row r="266" s="175" customFormat="1" ht="15.75" customHeight="1" x14ac:dyDescent="0.15"/>
    <row r="267" s="175" customFormat="1" ht="15.75" customHeight="1" x14ac:dyDescent="0.15"/>
    <row r="268" s="175" customFormat="1" ht="15.75" customHeight="1" x14ac:dyDescent="0.15"/>
    <row r="269" s="175" customFormat="1" ht="15.75" customHeight="1" x14ac:dyDescent="0.15"/>
    <row r="270" s="175" customFormat="1" ht="15.75" customHeight="1" x14ac:dyDescent="0.15"/>
    <row r="271" s="175" customFormat="1" ht="15.75" customHeight="1" x14ac:dyDescent="0.15"/>
    <row r="272" s="175" customFormat="1" ht="15.75" customHeight="1" x14ac:dyDescent="0.15"/>
    <row r="273" s="175" customFormat="1" ht="15.75" customHeight="1" x14ac:dyDescent="0.15"/>
    <row r="274" s="175" customFormat="1" ht="15.75" customHeight="1" x14ac:dyDescent="0.15"/>
    <row r="275" s="175" customFormat="1" ht="15.75" customHeight="1" x14ac:dyDescent="0.15"/>
    <row r="276" s="175" customFormat="1" ht="15.75" customHeight="1" x14ac:dyDescent="0.15"/>
    <row r="277" s="175" customFormat="1" ht="15.75" customHeight="1" x14ac:dyDescent="0.15"/>
    <row r="278" s="175" customFormat="1" ht="15.75" customHeight="1" x14ac:dyDescent="0.15"/>
    <row r="279" s="175" customFormat="1" ht="15.75" customHeight="1" x14ac:dyDescent="0.15"/>
    <row r="280" s="175" customFormat="1" ht="15.75" customHeight="1" x14ac:dyDescent="0.15"/>
    <row r="281" s="175" customFormat="1" ht="15.75" customHeight="1" x14ac:dyDescent="0.15"/>
    <row r="282" s="175" customFormat="1" ht="15.75" customHeight="1" x14ac:dyDescent="0.15"/>
    <row r="283" s="175" customFormat="1" ht="15.75" customHeight="1" x14ac:dyDescent="0.15"/>
    <row r="284" s="175" customFormat="1" ht="15.75" customHeight="1" x14ac:dyDescent="0.15"/>
    <row r="285" s="175" customFormat="1" ht="15.75" customHeight="1" x14ac:dyDescent="0.15"/>
    <row r="286" s="175" customFormat="1" ht="15.75" customHeight="1" x14ac:dyDescent="0.15"/>
    <row r="287" s="175" customFormat="1" ht="15.75" customHeight="1" x14ac:dyDescent="0.15"/>
    <row r="288" s="175" customFormat="1" ht="15.75" customHeight="1" x14ac:dyDescent="0.15"/>
    <row r="289" s="175" customFormat="1" ht="15.75" customHeight="1" x14ac:dyDescent="0.15"/>
    <row r="290" s="175" customFormat="1" ht="15.75" customHeight="1" x14ac:dyDescent="0.15"/>
    <row r="291" s="175" customFormat="1" ht="15.75" customHeight="1" x14ac:dyDescent="0.15"/>
    <row r="292" s="175" customFormat="1" ht="15.75" customHeight="1" x14ac:dyDescent="0.15"/>
    <row r="293" s="175" customFormat="1" ht="15.75" customHeight="1" x14ac:dyDescent="0.15"/>
    <row r="294" s="175" customFormat="1" ht="15.75" customHeight="1" x14ac:dyDescent="0.15"/>
    <row r="295" s="175" customFormat="1" ht="15.75" customHeight="1" x14ac:dyDescent="0.15"/>
    <row r="296" s="175" customFormat="1" ht="15.75" customHeight="1" x14ac:dyDescent="0.15"/>
    <row r="297" s="175" customFormat="1" ht="15.75" customHeight="1" x14ac:dyDescent="0.15"/>
    <row r="298" s="175" customFormat="1" ht="15.75" customHeight="1" x14ac:dyDescent="0.15"/>
    <row r="299" s="175" customFormat="1" ht="15.75" customHeight="1" x14ac:dyDescent="0.15"/>
    <row r="300" s="175" customFormat="1" ht="15.75" customHeight="1" x14ac:dyDescent="0.15"/>
    <row r="301" s="175" customFormat="1" ht="15.75" customHeight="1" x14ac:dyDescent="0.15"/>
    <row r="302" s="175" customFormat="1" ht="15.75" customHeight="1" x14ac:dyDescent="0.15"/>
    <row r="303" s="175" customFormat="1" ht="15.75" customHeight="1" x14ac:dyDescent="0.15"/>
    <row r="304" s="175" customFormat="1" ht="15.75" customHeight="1" x14ac:dyDescent="0.15"/>
    <row r="305" s="175" customFormat="1" ht="15.75" customHeight="1" x14ac:dyDescent="0.15"/>
    <row r="306" s="175" customFormat="1" ht="15.75" customHeight="1" x14ac:dyDescent="0.15"/>
    <row r="307" s="175" customFormat="1" ht="15.75" customHeight="1" x14ac:dyDescent="0.15"/>
    <row r="308" s="175" customFormat="1" ht="15.75" customHeight="1" x14ac:dyDescent="0.15"/>
    <row r="309" s="175" customFormat="1" ht="15.75" customHeight="1" x14ac:dyDescent="0.15"/>
    <row r="310" s="175" customFormat="1" ht="15.75" customHeight="1" x14ac:dyDescent="0.15"/>
    <row r="311" s="175" customFormat="1" ht="15.75" customHeight="1" x14ac:dyDescent="0.15"/>
    <row r="312" s="175" customFormat="1" ht="15.75" customHeight="1" x14ac:dyDescent="0.15"/>
    <row r="313" s="175" customFormat="1" ht="15.75" customHeight="1" x14ac:dyDescent="0.15"/>
    <row r="314" s="175" customFormat="1" ht="15.75" customHeight="1" x14ac:dyDescent="0.15"/>
    <row r="315" s="175" customFormat="1" ht="15.75" customHeight="1" x14ac:dyDescent="0.15"/>
    <row r="316" s="175" customFormat="1" ht="15.75" customHeight="1" x14ac:dyDescent="0.15"/>
    <row r="317" s="175" customFormat="1" ht="15.75" customHeight="1" x14ac:dyDescent="0.15"/>
    <row r="318" s="175" customFormat="1" ht="15.75" customHeight="1" x14ac:dyDescent="0.15"/>
    <row r="319" s="175" customFormat="1" ht="15.75" customHeight="1" x14ac:dyDescent="0.15"/>
    <row r="320" s="175" customFormat="1" ht="15.75" customHeight="1" x14ac:dyDescent="0.15"/>
    <row r="321" s="175" customFormat="1" ht="15.75" customHeight="1" x14ac:dyDescent="0.15"/>
    <row r="322" s="175" customFormat="1" ht="15.75" customHeight="1" x14ac:dyDescent="0.15"/>
    <row r="323" s="175" customFormat="1" ht="15.75" customHeight="1" x14ac:dyDescent="0.15"/>
    <row r="324" s="175" customFormat="1" ht="15.75" customHeight="1" x14ac:dyDescent="0.15"/>
    <row r="325" s="175" customFormat="1" ht="15.75" customHeight="1" x14ac:dyDescent="0.15"/>
    <row r="326" s="175" customFormat="1" ht="15.75" customHeight="1" x14ac:dyDescent="0.15"/>
    <row r="327" s="175" customFormat="1" ht="15.75" customHeight="1" x14ac:dyDescent="0.15"/>
    <row r="328" s="175" customFormat="1" ht="15.75" customHeight="1" x14ac:dyDescent="0.15"/>
    <row r="329" s="175" customFormat="1" ht="15.75" customHeight="1" x14ac:dyDescent="0.15"/>
    <row r="330" s="175" customFormat="1" ht="15.75" customHeight="1" x14ac:dyDescent="0.15"/>
    <row r="331" s="175" customFormat="1" ht="15.75" customHeight="1" x14ac:dyDescent="0.15"/>
    <row r="332" s="175" customFormat="1" ht="15.75" customHeight="1" x14ac:dyDescent="0.15"/>
    <row r="333" s="175" customFormat="1" ht="15.75" customHeight="1" x14ac:dyDescent="0.15"/>
    <row r="334" s="175" customFormat="1" ht="15.75" customHeight="1" x14ac:dyDescent="0.15"/>
    <row r="335" s="175" customFormat="1" ht="15.75" customHeight="1" x14ac:dyDescent="0.15"/>
    <row r="336" s="175" customFormat="1" ht="15.75" customHeight="1" x14ac:dyDescent="0.15"/>
    <row r="337" s="175" customFormat="1" ht="15.75" customHeight="1" x14ac:dyDescent="0.15"/>
    <row r="338" s="175" customFormat="1" ht="15.75" customHeight="1" x14ac:dyDescent="0.15"/>
    <row r="339" s="175" customFormat="1" ht="15.75" customHeight="1" x14ac:dyDescent="0.15"/>
    <row r="340" s="175" customFormat="1" ht="15.75" customHeight="1" x14ac:dyDescent="0.15"/>
    <row r="341" s="175" customFormat="1" ht="15.75" customHeight="1" x14ac:dyDescent="0.15"/>
    <row r="342" s="175" customFormat="1" ht="15.75" customHeight="1" x14ac:dyDescent="0.15"/>
    <row r="343" s="175" customFormat="1" ht="15.75" customHeight="1" x14ac:dyDescent="0.15"/>
    <row r="344" s="175" customFormat="1" ht="15.75" customHeight="1" x14ac:dyDescent="0.15"/>
    <row r="345" s="175" customFormat="1" ht="15.75" customHeight="1" x14ac:dyDescent="0.15"/>
    <row r="346" s="175" customFormat="1" ht="15.75" customHeight="1" x14ac:dyDescent="0.15"/>
    <row r="347" s="175" customFormat="1" ht="15.75" customHeight="1" x14ac:dyDescent="0.15"/>
    <row r="348" s="175" customFormat="1" ht="15.75" customHeight="1" x14ac:dyDescent="0.15"/>
    <row r="349" s="175" customFormat="1" ht="15.75" customHeight="1" x14ac:dyDescent="0.15"/>
    <row r="350" s="175" customFormat="1" ht="15.75" customHeight="1" x14ac:dyDescent="0.15"/>
    <row r="351" s="175" customFormat="1" ht="15.75" customHeight="1" x14ac:dyDescent="0.15"/>
    <row r="352" s="175" customFormat="1" ht="15.75" customHeight="1" x14ac:dyDescent="0.15"/>
    <row r="353" s="175" customFormat="1" ht="15.75" customHeight="1" x14ac:dyDescent="0.15"/>
    <row r="354" s="175" customFormat="1" ht="15.75" customHeight="1" x14ac:dyDescent="0.15"/>
    <row r="355" s="175" customFormat="1" ht="15.75" customHeight="1" x14ac:dyDescent="0.15"/>
    <row r="356" s="175" customFormat="1" ht="15.75" customHeight="1" x14ac:dyDescent="0.15"/>
    <row r="357" s="175" customFormat="1" ht="15.75" customHeight="1" x14ac:dyDescent="0.15"/>
    <row r="358" s="175" customFormat="1" ht="15.75" customHeight="1" x14ac:dyDescent="0.15"/>
    <row r="359" s="175" customFormat="1" ht="15.75" customHeight="1" x14ac:dyDescent="0.15"/>
    <row r="360" s="175" customFormat="1" ht="15.75" customHeight="1" x14ac:dyDescent="0.15"/>
    <row r="361" s="175" customFormat="1" ht="15.75" customHeight="1" x14ac:dyDescent="0.15"/>
    <row r="362" s="175" customFormat="1" ht="15.75" customHeight="1" x14ac:dyDescent="0.15"/>
    <row r="363" s="175" customFormat="1" ht="15.75" customHeight="1" x14ac:dyDescent="0.15"/>
    <row r="364" s="175" customFormat="1" ht="15.75" customHeight="1" x14ac:dyDescent="0.15"/>
    <row r="365" s="175" customFormat="1" ht="15.75" customHeight="1" x14ac:dyDescent="0.15"/>
    <row r="366" s="175" customFormat="1" ht="15.75" customHeight="1" x14ac:dyDescent="0.15"/>
    <row r="367" s="175" customFormat="1" ht="15.75" customHeight="1" x14ac:dyDescent="0.15"/>
    <row r="368" s="175" customFormat="1" ht="15.75" customHeight="1" x14ac:dyDescent="0.15"/>
    <row r="369" s="175" customFormat="1" ht="15.75" customHeight="1" x14ac:dyDescent="0.15"/>
    <row r="370" s="175" customFormat="1" ht="15.75" customHeight="1" x14ac:dyDescent="0.15"/>
    <row r="371" s="175" customFormat="1" ht="15.75" customHeight="1" x14ac:dyDescent="0.15"/>
    <row r="372" s="175" customFormat="1" ht="15.75" customHeight="1" x14ac:dyDescent="0.15"/>
    <row r="373" s="175" customFormat="1" ht="15.75" customHeight="1" x14ac:dyDescent="0.15"/>
    <row r="374" s="175" customFormat="1" ht="15.75" customHeight="1" x14ac:dyDescent="0.15"/>
    <row r="375" s="175" customFormat="1" ht="15.75" customHeight="1" x14ac:dyDescent="0.15"/>
    <row r="376" s="175" customFormat="1" ht="15.75" customHeight="1" x14ac:dyDescent="0.15"/>
    <row r="377" s="175" customFormat="1" ht="15.75" customHeight="1" x14ac:dyDescent="0.15"/>
    <row r="378" s="175" customFormat="1" ht="15.75" customHeight="1" x14ac:dyDescent="0.15"/>
    <row r="379" s="175" customFormat="1" ht="15.75" customHeight="1" x14ac:dyDescent="0.15"/>
    <row r="380" s="175" customFormat="1" ht="15.75" customHeight="1" x14ac:dyDescent="0.15"/>
    <row r="381" s="175" customFormat="1" ht="15.75" customHeight="1" x14ac:dyDescent="0.15"/>
    <row r="382" s="175" customFormat="1" ht="15.75" customHeight="1" x14ac:dyDescent="0.15"/>
    <row r="383" s="175" customFormat="1" ht="15.75" customHeight="1" x14ac:dyDescent="0.15"/>
    <row r="384" s="175" customFormat="1" ht="15.75" customHeight="1" x14ac:dyDescent="0.15"/>
    <row r="385" s="175" customFormat="1" ht="15.75" customHeight="1" x14ac:dyDescent="0.15"/>
    <row r="386" s="175" customFormat="1" ht="15.75" customHeight="1" x14ac:dyDescent="0.15"/>
    <row r="387" s="175" customFormat="1" ht="15.75" customHeight="1" x14ac:dyDescent="0.15"/>
    <row r="388" s="175" customFormat="1" ht="15.75" customHeight="1" x14ac:dyDescent="0.15"/>
    <row r="389" s="175" customFormat="1" ht="15.75" customHeight="1" x14ac:dyDescent="0.15"/>
    <row r="390" s="175" customFormat="1" ht="15.75" customHeight="1" x14ac:dyDescent="0.15"/>
    <row r="391" s="175" customFormat="1" ht="15.75" customHeight="1" x14ac:dyDescent="0.15"/>
    <row r="392" s="175" customFormat="1" ht="15.75" customHeight="1" x14ac:dyDescent="0.15"/>
    <row r="393" s="175" customFormat="1" ht="15.75" customHeight="1" x14ac:dyDescent="0.15"/>
    <row r="394" s="175" customFormat="1" ht="15.75" customHeight="1" x14ac:dyDescent="0.15"/>
    <row r="395" s="175" customFormat="1" ht="15.75" customHeight="1" x14ac:dyDescent="0.15"/>
    <row r="396" s="175" customFormat="1" ht="15.75" customHeight="1" x14ac:dyDescent="0.15"/>
    <row r="397" s="175" customFormat="1" ht="15.75" customHeight="1" x14ac:dyDescent="0.15"/>
    <row r="398" s="175" customFormat="1" ht="15.75" customHeight="1" x14ac:dyDescent="0.15"/>
    <row r="399" s="175" customFormat="1" ht="15.75" customHeight="1" x14ac:dyDescent="0.15"/>
    <row r="400" s="175" customFormat="1" ht="15.75" customHeight="1" x14ac:dyDescent="0.15"/>
    <row r="401" s="175" customFormat="1" ht="15.75" customHeight="1" x14ac:dyDescent="0.15"/>
    <row r="402" s="175" customFormat="1" ht="15.75" customHeight="1" x14ac:dyDescent="0.15"/>
    <row r="403" s="175" customFormat="1" ht="15.75" customHeight="1" x14ac:dyDescent="0.15"/>
    <row r="404" s="175" customFormat="1" ht="15.75" customHeight="1" x14ac:dyDescent="0.15"/>
    <row r="405" s="175" customFormat="1" ht="15.75" customHeight="1" x14ac:dyDescent="0.15"/>
    <row r="406" s="175" customFormat="1" ht="15.75" customHeight="1" x14ac:dyDescent="0.15"/>
    <row r="407" s="175" customFormat="1" ht="15.75" customHeight="1" x14ac:dyDescent="0.15"/>
    <row r="408" s="175" customFormat="1" ht="15.75" customHeight="1" x14ac:dyDescent="0.15"/>
    <row r="409" s="175" customFormat="1" ht="15.75" customHeight="1" x14ac:dyDescent="0.15"/>
    <row r="410" s="175" customFormat="1" ht="15.75" customHeight="1" x14ac:dyDescent="0.15"/>
    <row r="411" s="175" customFormat="1" ht="15.75" customHeight="1" x14ac:dyDescent="0.15"/>
    <row r="412" s="175" customFormat="1" ht="15.75" customHeight="1" x14ac:dyDescent="0.15"/>
    <row r="413" s="175" customFormat="1" ht="15.75" customHeight="1" x14ac:dyDescent="0.15"/>
    <row r="414" s="175" customFormat="1" ht="15.75" customHeight="1" x14ac:dyDescent="0.15"/>
    <row r="415" s="175" customFormat="1" ht="15.75" customHeight="1" x14ac:dyDescent="0.15"/>
    <row r="416" s="175" customFormat="1" ht="15.75" customHeight="1" x14ac:dyDescent="0.15"/>
    <row r="417" s="175" customFormat="1" ht="15.75" customHeight="1" x14ac:dyDescent="0.15"/>
    <row r="418" s="175" customFormat="1" ht="15.75" customHeight="1" x14ac:dyDescent="0.15"/>
    <row r="419" s="175" customFormat="1" ht="15.75" customHeight="1" x14ac:dyDescent="0.15"/>
    <row r="420" s="175" customFormat="1" ht="15.75" customHeight="1" x14ac:dyDescent="0.15"/>
    <row r="421" s="175" customFormat="1" ht="15.75" customHeight="1" x14ac:dyDescent="0.15"/>
    <row r="422" s="175" customFormat="1" ht="15.75" customHeight="1" x14ac:dyDescent="0.15"/>
    <row r="423" s="175" customFormat="1" ht="15.75" customHeight="1" x14ac:dyDescent="0.15"/>
    <row r="424" s="175" customFormat="1" ht="15.75" customHeight="1" x14ac:dyDescent="0.15"/>
    <row r="425" s="175" customFormat="1" ht="15.75" customHeight="1" x14ac:dyDescent="0.15"/>
    <row r="426" s="175" customFormat="1" ht="15.75" customHeight="1" x14ac:dyDescent="0.15"/>
    <row r="427" s="175" customFormat="1" ht="15.75" customHeight="1" x14ac:dyDescent="0.15"/>
    <row r="428" s="175" customFormat="1" ht="15.75" customHeight="1" x14ac:dyDescent="0.15"/>
    <row r="429" s="175" customFormat="1" ht="15.75" customHeight="1" x14ac:dyDescent="0.15"/>
    <row r="430" s="175" customFormat="1" ht="15.75" customHeight="1" x14ac:dyDescent="0.15"/>
    <row r="431" s="175" customFormat="1" ht="15.75" customHeight="1" x14ac:dyDescent="0.15"/>
    <row r="432" s="175" customFormat="1" ht="15.75" customHeight="1" x14ac:dyDescent="0.15"/>
    <row r="433" s="175" customFormat="1" ht="15.75" customHeight="1" x14ac:dyDescent="0.15"/>
    <row r="434" s="175" customFormat="1" ht="15.75" customHeight="1" x14ac:dyDescent="0.15"/>
    <row r="435" s="175" customFormat="1" ht="15.75" customHeight="1" x14ac:dyDescent="0.15"/>
    <row r="436" s="175" customFormat="1" ht="15.75" customHeight="1" x14ac:dyDescent="0.15"/>
    <row r="437" s="175" customFormat="1" ht="15.75" customHeight="1" x14ac:dyDescent="0.15"/>
    <row r="438" s="175" customFormat="1" ht="15.75" customHeight="1" x14ac:dyDescent="0.15"/>
    <row r="439" s="175" customFormat="1" ht="15.75" customHeight="1" x14ac:dyDescent="0.15"/>
    <row r="440" s="175" customFormat="1" ht="15.75" customHeight="1" x14ac:dyDescent="0.15"/>
    <row r="441" s="175" customFormat="1" ht="15.75" customHeight="1" x14ac:dyDescent="0.15"/>
    <row r="442" s="175" customFormat="1" ht="15.75" customHeight="1" x14ac:dyDescent="0.15"/>
    <row r="443" s="175" customFormat="1" ht="15.75" customHeight="1" x14ac:dyDescent="0.15"/>
    <row r="444" s="175" customFormat="1" ht="15.75" customHeight="1" x14ac:dyDescent="0.15"/>
    <row r="445" s="175" customFormat="1" ht="15.75" customHeight="1" x14ac:dyDescent="0.15"/>
    <row r="446" s="175" customFormat="1" ht="15.75" customHeight="1" x14ac:dyDescent="0.15"/>
    <row r="447" s="175" customFormat="1" ht="15.75" customHeight="1" x14ac:dyDescent="0.15"/>
    <row r="448" s="175" customFormat="1" ht="15.75" customHeight="1" x14ac:dyDescent="0.15"/>
    <row r="449" s="175" customFormat="1" ht="15.75" customHeight="1" x14ac:dyDescent="0.15"/>
    <row r="450" s="175" customFormat="1" ht="15.75" customHeight="1" x14ac:dyDescent="0.15"/>
    <row r="451" s="175" customFormat="1" ht="15.75" customHeight="1" x14ac:dyDescent="0.15"/>
    <row r="452" s="175" customFormat="1" ht="15.75" customHeight="1" x14ac:dyDescent="0.15"/>
    <row r="453" s="175" customFormat="1" ht="15.75" customHeight="1" x14ac:dyDescent="0.15"/>
    <row r="454" s="175" customFormat="1" ht="15.75" customHeight="1" x14ac:dyDescent="0.15"/>
    <row r="455" s="175" customFormat="1" ht="15.75" customHeight="1" x14ac:dyDescent="0.15"/>
    <row r="456" s="175" customFormat="1" ht="15.75" customHeight="1" x14ac:dyDescent="0.15"/>
    <row r="457" s="175" customFormat="1" ht="15.75" customHeight="1" x14ac:dyDescent="0.15"/>
    <row r="458" s="175" customFormat="1" ht="15.75" customHeight="1" x14ac:dyDescent="0.15"/>
    <row r="459" s="175" customFormat="1" ht="15.75" customHeight="1" x14ac:dyDescent="0.15"/>
    <row r="460" s="175" customFormat="1" ht="15.75" customHeight="1" x14ac:dyDescent="0.15"/>
    <row r="461" s="175" customFormat="1" ht="15.75" customHeight="1" x14ac:dyDescent="0.15"/>
    <row r="462" s="175" customFormat="1" ht="15.75" customHeight="1" x14ac:dyDescent="0.15"/>
    <row r="463" s="175" customFormat="1" ht="15.75" customHeight="1" x14ac:dyDescent="0.15"/>
    <row r="464" s="175" customFormat="1" ht="15.75" customHeight="1" x14ac:dyDescent="0.15"/>
    <row r="465" s="175" customFormat="1" ht="15.75" customHeight="1" x14ac:dyDescent="0.15"/>
    <row r="466" s="175" customFormat="1" ht="15.75" customHeight="1" x14ac:dyDescent="0.15"/>
    <row r="467" s="175" customFormat="1" ht="15.75" customHeight="1" x14ac:dyDescent="0.15"/>
    <row r="468" s="175" customFormat="1" ht="15.75" customHeight="1" x14ac:dyDescent="0.15"/>
    <row r="469" s="175" customFormat="1" ht="15.75" customHeight="1" x14ac:dyDescent="0.15"/>
    <row r="470" s="175" customFormat="1" ht="15.75" customHeight="1" x14ac:dyDescent="0.15"/>
    <row r="471" s="175" customFormat="1" ht="15.75" customHeight="1" x14ac:dyDescent="0.15"/>
    <row r="472" s="175" customFormat="1" ht="15.75" customHeight="1" x14ac:dyDescent="0.15"/>
    <row r="473" s="175" customFormat="1" ht="15.75" customHeight="1" x14ac:dyDescent="0.15"/>
    <row r="474" s="175" customFormat="1" ht="15.75" customHeight="1" x14ac:dyDescent="0.15"/>
    <row r="475" s="175" customFormat="1" ht="15.75" customHeight="1" x14ac:dyDescent="0.15"/>
    <row r="476" s="175" customFormat="1" ht="15.75" customHeight="1" x14ac:dyDescent="0.15"/>
    <row r="477" s="175" customFormat="1" ht="15.75" customHeight="1" x14ac:dyDescent="0.15"/>
    <row r="478" s="175" customFormat="1" ht="15.75" customHeight="1" x14ac:dyDescent="0.15"/>
    <row r="479" s="175" customFormat="1" ht="15.75" customHeight="1" x14ac:dyDescent="0.15"/>
    <row r="480" s="175" customFormat="1" ht="15.75" customHeight="1" x14ac:dyDescent="0.15"/>
    <row r="481" s="175" customFormat="1" ht="15.75" customHeight="1" x14ac:dyDescent="0.15"/>
    <row r="482" s="175" customFormat="1" ht="15.75" customHeight="1" x14ac:dyDescent="0.15"/>
    <row r="483" s="175" customFormat="1" ht="15.75" customHeight="1" x14ac:dyDescent="0.15"/>
    <row r="484" s="175" customFormat="1" ht="15.75" customHeight="1" x14ac:dyDescent="0.15"/>
    <row r="485" s="175" customFormat="1" ht="15.75" customHeight="1" x14ac:dyDescent="0.15"/>
    <row r="486" s="175" customFormat="1" ht="15.75" customHeight="1" x14ac:dyDescent="0.15"/>
    <row r="487" s="175" customFormat="1" ht="15.75" customHeight="1" x14ac:dyDescent="0.15"/>
    <row r="488" s="175" customFormat="1" ht="15.75" customHeight="1" x14ac:dyDescent="0.15"/>
    <row r="489" s="175" customFormat="1" ht="15.75" customHeight="1" x14ac:dyDescent="0.15"/>
    <row r="490" s="175" customFormat="1" ht="15.75" customHeight="1" x14ac:dyDescent="0.15"/>
    <row r="491" s="175" customFormat="1" ht="15.75" customHeight="1" x14ac:dyDescent="0.15"/>
    <row r="492" s="175" customFormat="1" ht="15.75" customHeight="1" x14ac:dyDescent="0.15"/>
    <row r="493" s="175" customFormat="1" ht="15.75" customHeight="1" x14ac:dyDescent="0.15"/>
    <row r="494" s="175" customFormat="1" ht="15.75" customHeight="1" x14ac:dyDescent="0.15"/>
    <row r="495" s="175" customFormat="1" ht="15.75" customHeight="1" x14ac:dyDescent="0.15"/>
    <row r="496" s="175" customFormat="1" ht="15.75" customHeight="1" x14ac:dyDescent="0.15"/>
    <row r="497" s="175" customFormat="1" ht="15.75" customHeight="1" x14ac:dyDescent="0.15"/>
    <row r="498" s="175" customFormat="1" ht="15.75" customHeight="1" x14ac:dyDescent="0.15"/>
    <row r="499" s="175" customFormat="1" ht="15.75" customHeight="1" x14ac:dyDescent="0.15"/>
    <row r="500" s="175" customFormat="1" ht="15.75" customHeight="1" x14ac:dyDescent="0.15"/>
    <row r="501" s="175" customFormat="1" ht="15.75" customHeight="1" x14ac:dyDescent="0.15"/>
    <row r="502" s="175" customFormat="1" ht="15.75" customHeight="1" x14ac:dyDescent="0.15"/>
    <row r="503" s="175" customFormat="1" ht="15.75" customHeight="1" x14ac:dyDescent="0.15"/>
    <row r="504" s="175" customFormat="1" ht="15.75" customHeight="1" x14ac:dyDescent="0.15"/>
    <row r="505" s="175" customFormat="1" ht="15.75" customHeight="1" x14ac:dyDescent="0.15"/>
    <row r="506" s="175" customFormat="1" ht="15.75" customHeight="1" x14ac:dyDescent="0.15"/>
    <row r="507" s="175" customFormat="1" ht="15.75" customHeight="1" x14ac:dyDescent="0.15"/>
    <row r="508" s="175" customFormat="1" ht="15.75" customHeight="1" x14ac:dyDescent="0.15"/>
    <row r="509" s="175" customFormat="1" ht="15.75" customHeight="1" x14ac:dyDescent="0.15"/>
    <row r="510" s="175" customFormat="1" ht="15.75" customHeight="1" x14ac:dyDescent="0.15"/>
    <row r="511" s="175" customFormat="1" ht="15.75" customHeight="1" x14ac:dyDescent="0.15"/>
    <row r="512" s="175" customFormat="1" ht="15.75" customHeight="1" x14ac:dyDescent="0.15"/>
    <row r="513" s="175" customFormat="1" ht="15.75" customHeight="1" x14ac:dyDescent="0.15"/>
    <row r="514" s="175" customFormat="1" ht="15.75" customHeight="1" x14ac:dyDescent="0.15"/>
    <row r="515" s="175" customFormat="1" ht="15.75" customHeight="1" x14ac:dyDescent="0.15"/>
    <row r="516" s="175" customFormat="1" ht="15.75" customHeight="1" x14ac:dyDescent="0.15"/>
    <row r="517" s="175" customFormat="1" ht="15.75" customHeight="1" x14ac:dyDescent="0.15"/>
    <row r="518" s="175" customFormat="1" ht="15.75" customHeight="1" x14ac:dyDescent="0.15"/>
    <row r="519" s="175" customFormat="1" ht="15.75" customHeight="1" x14ac:dyDescent="0.15"/>
    <row r="520" s="175" customFormat="1" ht="15.75" customHeight="1" x14ac:dyDescent="0.15"/>
    <row r="521" s="175" customFormat="1" ht="15.75" customHeight="1" x14ac:dyDescent="0.15"/>
    <row r="522" s="175" customFormat="1" ht="15.75" customHeight="1" x14ac:dyDescent="0.15"/>
    <row r="523" s="175" customFormat="1" ht="15.75" customHeight="1" x14ac:dyDescent="0.15"/>
    <row r="524" s="175" customFormat="1" ht="15.75" customHeight="1" x14ac:dyDescent="0.15"/>
    <row r="525" s="175" customFormat="1" ht="15.75" customHeight="1" x14ac:dyDescent="0.15"/>
    <row r="526" s="175" customFormat="1" ht="15.75" customHeight="1" x14ac:dyDescent="0.15"/>
    <row r="527" s="175" customFormat="1" ht="15.75" customHeight="1" x14ac:dyDescent="0.15"/>
    <row r="528" s="175" customFormat="1" ht="15.75" customHeight="1" x14ac:dyDescent="0.15"/>
    <row r="529" s="175" customFormat="1" ht="15.75" customHeight="1" x14ac:dyDescent="0.15"/>
    <row r="530" s="175" customFormat="1" ht="15.75" customHeight="1" x14ac:dyDescent="0.15"/>
    <row r="531" s="175" customFormat="1" ht="15.75" customHeight="1" x14ac:dyDescent="0.15"/>
    <row r="532" s="175" customFormat="1" ht="15.75" customHeight="1" x14ac:dyDescent="0.15"/>
    <row r="533" s="175" customFormat="1" ht="15.75" customHeight="1" x14ac:dyDescent="0.15"/>
    <row r="534" s="175" customFormat="1" ht="15.75" customHeight="1" x14ac:dyDescent="0.15"/>
    <row r="535" s="175" customFormat="1" ht="15.75" customHeight="1" x14ac:dyDescent="0.15"/>
    <row r="536" s="175" customFormat="1" ht="15.75" customHeight="1" x14ac:dyDescent="0.15"/>
    <row r="537" s="175" customFormat="1" ht="15.75" customHeight="1" x14ac:dyDescent="0.15"/>
    <row r="538" s="175" customFormat="1" ht="15.75" customHeight="1" x14ac:dyDescent="0.15"/>
    <row r="539" s="175" customFormat="1" ht="15.75" customHeight="1" x14ac:dyDescent="0.15"/>
    <row r="540" s="175" customFormat="1" ht="15.75" customHeight="1" x14ac:dyDescent="0.15"/>
    <row r="541" s="175" customFormat="1" ht="15.75" customHeight="1" x14ac:dyDescent="0.15"/>
    <row r="542" s="175" customFormat="1" ht="15.75" customHeight="1" x14ac:dyDescent="0.15"/>
    <row r="543" s="175" customFormat="1" ht="15.75" customHeight="1" x14ac:dyDescent="0.15"/>
    <row r="544" s="175" customFormat="1" ht="15.75" customHeight="1" x14ac:dyDescent="0.15"/>
    <row r="545" s="175" customFormat="1" ht="15.75" customHeight="1" x14ac:dyDescent="0.15"/>
    <row r="546" s="175" customFormat="1" ht="15.75" customHeight="1" x14ac:dyDescent="0.15"/>
    <row r="547" s="175" customFormat="1" ht="15.75" customHeight="1" x14ac:dyDescent="0.15"/>
    <row r="548" s="175" customFormat="1" ht="15.75" customHeight="1" x14ac:dyDescent="0.15"/>
    <row r="549" s="175" customFormat="1" ht="15.75" customHeight="1" x14ac:dyDescent="0.15"/>
    <row r="550" s="175" customFormat="1" ht="15.75" customHeight="1" x14ac:dyDescent="0.15"/>
    <row r="551" s="175" customFormat="1" ht="15.75" customHeight="1" x14ac:dyDescent="0.15"/>
    <row r="552" s="175" customFormat="1" ht="15.75" customHeight="1" x14ac:dyDescent="0.15"/>
    <row r="553" s="175" customFormat="1" ht="15.75" customHeight="1" x14ac:dyDescent="0.15"/>
    <row r="554" s="175" customFormat="1" ht="15.75" customHeight="1" x14ac:dyDescent="0.15"/>
    <row r="555" s="175" customFormat="1" ht="15.75" customHeight="1" x14ac:dyDescent="0.15"/>
    <row r="556" s="175" customFormat="1" ht="15.75" customHeight="1" x14ac:dyDescent="0.15"/>
    <row r="557" s="175" customFormat="1" ht="15.75" customHeight="1" x14ac:dyDescent="0.15"/>
    <row r="558" s="175" customFormat="1" ht="15.75" customHeight="1" x14ac:dyDescent="0.15"/>
    <row r="559" s="175" customFormat="1" ht="15.75" customHeight="1" x14ac:dyDescent="0.15"/>
    <row r="560" s="175" customFormat="1" ht="15.75" customHeight="1" x14ac:dyDescent="0.15"/>
    <row r="561" s="175" customFormat="1" ht="15.75" customHeight="1" x14ac:dyDescent="0.15"/>
    <row r="562" s="175" customFormat="1" ht="15.75" customHeight="1" x14ac:dyDescent="0.15"/>
    <row r="563" s="175" customFormat="1" ht="15.75" customHeight="1" x14ac:dyDescent="0.15"/>
    <row r="564" s="175" customFormat="1" ht="15.75" customHeight="1" x14ac:dyDescent="0.15"/>
    <row r="565" s="175" customFormat="1" ht="15.75" customHeight="1" x14ac:dyDescent="0.15"/>
    <row r="566" s="175" customFormat="1" ht="15.75" customHeight="1" x14ac:dyDescent="0.15"/>
    <row r="567" s="175" customFormat="1" ht="15.75" customHeight="1" x14ac:dyDescent="0.15"/>
    <row r="568" s="175" customFormat="1" ht="15.75" customHeight="1" x14ac:dyDescent="0.15"/>
    <row r="569" s="175" customFormat="1" ht="15.75" customHeight="1" x14ac:dyDescent="0.15"/>
    <row r="570" s="175" customFormat="1" ht="15.75" customHeight="1" x14ac:dyDescent="0.15"/>
    <row r="571" s="175" customFormat="1" ht="15.75" customHeight="1" x14ac:dyDescent="0.15"/>
    <row r="572" s="175" customFormat="1" ht="15.75" customHeight="1" x14ac:dyDescent="0.15"/>
    <row r="573" s="175" customFormat="1" ht="15.75" customHeight="1" x14ac:dyDescent="0.15"/>
    <row r="574" s="175" customFormat="1" ht="15.75" customHeight="1" x14ac:dyDescent="0.15"/>
    <row r="575" s="175" customFormat="1" ht="15.75" customHeight="1" x14ac:dyDescent="0.15"/>
    <row r="576" s="175" customFormat="1" ht="15.75" customHeight="1" x14ac:dyDescent="0.15"/>
    <row r="577" s="175" customFormat="1" ht="15.75" customHeight="1" x14ac:dyDescent="0.15"/>
    <row r="578" s="175" customFormat="1" ht="15.75" customHeight="1" x14ac:dyDescent="0.15"/>
    <row r="579" s="175" customFormat="1" ht="15.75" customHeight="1" x14ac:dyDescent="0.15"/>
    <row r="580" s="175" customFormat="1" ht="15.75" customHeight="1" x14ac:dyDescent="0.15"/>
    <row r="581" s="175" customFormat="1" ht="15.75" customHeight="1" x14ac:dyDescent="0.15"/>
    <row r="582" s="175" customFormat="1" ht="15.75" customHeight="1" x14ac:dyDescent="0.15"/>
    <row r="583" s="175" customFormat="1" ht="15.75" customHeight="1" x14ac:dyDescent="0.15"/>
    <row r="584" s="175" customFormat="1" ht="15.75" customHeight="1" x14ac:dyDescent="0.15"/>
    <row r="585" s="175" customFormat="1" ht="15.75" customHeight="1" x14ac:dyDescent="0.15"/>
    <row r="586" s="175" customFormat="1" ht="15.75" customHeight="1" x14ac:dyDescent="0.15"/>
    <row r="587" s="175" customFormat="1" ht="15.75" customHeight="1" x14ac:dyDescent="0.15"/>
    <row r="588" s="175" customFormat="1" ht="15.75" customHeight="1" x14ac:dyDescent="0.15"/>
    <row r="589" s="175" customFormat="1" ht="15.75" customHeight="1" x14ac:dyDescent="0.15"/>
    <row r="590" s="175" customFormat="1" ht="15.75" customHeight="1" x14ac:dyDescent="0.15"/>
    <row r="591" s="175" customFormat="1" ht="15.75" customHeight="1" x14ac:dyDescent="0.15"/>
    <row r="592" s="175" customFormat="1" ht="15.75" customHeight="1" x14ac:dyDescent="0.15"/>
    <row r="593" s="175" customFormat="1" ht="15.75" customHeight="1" x14ac:dyDescent="0.15"/>
    <row r="594" s="175" customFormat="1" ht="15.75" customHeight="1" x14ac:dyDescent="0.15"/>
    <row r="595" s="175" customFormat="1" ht="15.75" customHeight="1" x14ac:dyDescent="0.15"/>
    <row r="596" s="175" customFormat="1" ht="15.75" customHeight="1" x14ac:dyDescent="0.15"/>
    <row r="597" s="175" customFormat="1" ht="15.75" customHeight="1" x14ac:dyDescent="0.15"/>
    <row r="598" s="175" customFormat="1" ht="15.75" customHeight="1" x14ac:dyDescent="0.15"/>
    <row r="599" s="175" customFormat="1" ht="15.75" customHeight="1" x14ac:dyDescent="0.15"/>
    <row r="600" s="175" customFormat="1" ht="15.75" customHeight="1" x14ac:dyDescent="0.15"/>
    <row r="601" s="175" customFormat="1" ht="15.75" customHeight="1" x14ac:dyDescent="0.15"/>
    <row r="602" s="175" customFormat="1" ht="15.75" customHeight="1" x14ac:dyDescent="0.15"/>
    <row r="603" s="175" customFormat="1" ht="15.75" customHeight="1" x14ac:dyDescent="0.15"/>
    <row r="604" s="175" customFormat="1" ht="15.75" customHeight="1" x14ac:dyDescent="0.15"/>
    <row r="605" s="175" customFormat="1" ht="15.75" customHeight="1" x14ac:dyDescent="0.15"/>
    <row r="606" s="175" customFormat="1" ht="15.75" customHeight="1" x14ac:dyDescent="0.15"/>
    <row r="607" s="175" customFormat="1" ht="15.75" customHeight="1" x14ac:dyDescent="0.15"/>
    <row r="608" s="175" customFormat="1" ht="15.75" customHeight="1" x14ac:dyDescent="0.15"/>
    <row r="609" s="175" customFormat="1" ht="15.75" customHeight="1" x14ac:dyDescent="0.15"/>
    <row r="610" s="175" customFormat="1" ht="15.75" customHeight="1" x14ac:dyDescent="0.15"/>
    <row r="611" s="175" customFormat="1" ht="15.75" customHeight="1" x14ac:dyDescent="0.15"/>
    <row r="612" s="175" customFormat="1" ht="15.75" customHeight="1" x14ac:dyDescent="0.15"/>
    <row r="613" s="175" customFormat="1" ht="15.75" customHeight="1" x14ac:dyDescent="0.15"/>
    <row r="614" s="175" customFormat="1" ht="15.75" customHeight="1" x14ac:dyDescent="0.15"/>
    <row r="615" s="175" customFormat="1" ht="15.75" customHeight="1" x14ac:dyDescent="0.15"/>
    <row r="616" s="175" customFormat="1" ht="15.75" customHeight="1" x14ac:dyDescent="0.15"/>
    <row r="617" s="175" customFormat="1" ht="15.75" customHeight="1" x14ac:dyDescent="0.15"/>
    <row r="618" s="175" customFormat="1" ht="15.75" customHeight="1" x14ac:dyDescent="0.15"/>
    <row r="619" s="175" customFormat="1" ht="15.75" customHeight="1" x14ac:dyDescent="0.15"/>
    <row r="620" s="175" customFormat="1" ht="15.75" customHeight="1" x14ac:dyDescent="0.15"/>
    <row r="621" s="175" customFormat="1" ht="15.75" customHeight="1" x14ac:dyDescent="0.15"/>
    <row r="622" s="175" customFormat="1" ht="15.75" customHeight="1" x14ac:dyDescent="0.15"/>
    <row r="623" s="175" customFormat="1" ht="15.75" customHeight="1" x14ac:dyDescent="0.15"/>
    <row r="624" s="175" customFormat="1" ht="15.75" customHeight="1" x14ac:dyDescent="0.15"/>
    <row r="625" s="175" customFormat="1" ht="15.75" customHeight="1" x14ac:dyDescent="0.15"/>
    <row r="626" s="175" customFormat="1" ht="15.75" customHeight="1" x14ac:dyDescent="0.15"/>
    <row r="627" s="175" customFormat="1" ht="15.75" customHeight="1" x14ac:dyDescent="0.15"/>
    <row r="628" s="175" customFormat="1" ht="15.75" customHeight="1" x14ac:dyDescent="0.15"/>
    <row r="629" s="175" customFormat="1" ht="15.75" customHeight="1" x14ac:dyDescent="0.15"/>
    <row r="630" s="175" customFormat="1" ht="15.75" customHeight="1" x14ac:dyDescent="0.15"/>
    <row r="631" s="175" customFormat="1" ht="15.75" customHeight="1" x14ac:dyDescent="0.15"/>
    <row r="632" s="175" customFormat="1" ht="15.75" customHeight="1" x14ac:dyDescent="0.15"/>
    <row r="633" s="175" customFormat="1" ht="15.75" customHeight="1" x14ac:dyDescent="0.15"/>
    <row r="634" s="175" customFormat="1" ht="15.75" customHeight="1" x14ac:dyDescent="0.15"/>
    <row r="635" s="175" customFormat="1" ht="15.75" customHeight="1" x14ac:dyDescent="0.15"/>
    <row r="636" s="175" customFormat="1" ht="15.75" customHeight="1" x14ac:dyDescent="0.15"/>
    <row r="637" s="175" customFormat="1" ht="15.75" customHeight="1" x14ac:dyDescent="0.15"/>
    <row r="638" s="175" customFormat="1" ht="15.75" customHeight="1" x14ac:dyDescent="0.15"/>
    <row r="639" s="175" customFormat="1" ht="15.75" customHeight="1" x14ac:dyDescent="0.15"/>
    <row r="640" s="175" customFormat="1" ht="15.75" customHeight="1" x14ac:dyDescent="0.15"/>
    <row r="641" s="175" customFormat="1" ht="15.75" customHeight="1" x14ac:dyDescent="0.15"/>
    <row r="642" s="175" customFormat="1" ht="15.75" customHeight="1" x14ac:dyDescent="0.15"/>
    <row r="643" s="175" customFormat="1" ht="15.75" customHeight="1" x14ac:dyDescent="0.15"/>
    <row r="644" s="175" customFormat="1" ht="15.75" customHeight="1" x14ac:dyDescent="0.15"/>
    <row r="645" s="175" customFormat="1" ht="15.75" customHeight="1" x14ac:dyDescent="0.15"/>
    <row r="646" s="175" customFormat="1" ht="15.75" customHeight="1" x14ac:dyDescent="0.15"/>
    <row r="647" s="175" customFormat="1" ht="15.75" customHeight="1" x14ac:dyDescent="0.15"/>
    <row r="648" s="175" customFormat="1" ht="15.75" customHeight="1" x14ac:dyDescent="0.15"/>
    <row r="649" s="175" customFormat="1" ht="15.75" customHeight="1" x14ac:dyDescent="0.15"/>
    <row r="650" s="175" customFormat="1" ht="15.75" customHeight="1" x14ac:dyDescent="0.15"/>
    <row r="651" s="175" customFormat="1" ht="15.75" customHeight="1" x14ac:dyDescent="0.15"/>
    <row r="652" s="175" customFormat="1" ht="15.75" customHeight="1" x14ac:dyDescent="0.15"/>
    <row r="653" s="175" customFormat="1" ht="15.75" customHeight="1" x14ac:dyDescent="0.15"/>
    <row r="654" s="175" customFormat="1" ht="15.75" customHeight="1" x14ac:dyDescent="0.15"/>
    <row r="655" s="175" customFormat="1" ht="15.75" customHeight="1" x14ac:dyDescent="0.15"/>
    <row r="656" s="175" customFormat="1" ht="15.75" customHeight="1" x14ac:dyDescent="0.15"/>
    <row r="657" s="175" customFormat="1" ht="15.75" customHeight="1" x14ac:dyDescent="0.15"/>
    <row r="658" s="175" customFormat="1" ht="15.75" customHeight="1" x14ac:dyDescent="0.15"/>
    <row r="659" s="175" customFormat="1" ht="15.75" customHeight="1" x14ac:dyDescent="0.15"/>
    <row r="660" s="175" customFormat="1" ht="15.75" customHeight="1" x14ac:dyDescent="0.15"/>
    <row r="661" s="175" customFormat="1" ht="15.75" customHeight="1" x14ac:dyDescent="0.15"/>
    <row r="662" s="175" customFormat="1" ht="15.75" customHeight="1" x14ac:dyDescent="0.15"/>
    <row r="663" s="175" customFormat="1" ht="15.75" customHeight="1" x14ac:dyDescent="0.15"/>
    <row r="664" s="175" customFormat="1" ht="15.75" customHeight="1" x14ac:dyDescent="0.15"/>
    <row r="665" s="175" customFormat="1" ht="15.75" customHeight="1" x14ac:dyDescent="0.15"/>
    <row r="666" s="175" customFormat="1" ht="15.75" customHeight="1" x14ac:dyDescent="0.15"/>
    <row r="667" s="175" customFormat="1" ht="15.75" customHeight="1" x14ac:dyDescent="0.15"/>
    <row r="668" s="175" customFormat="1" ht="15.75" customHeight="1" x14ac:dyDescent="0.15"/>
    <row r="669" s="175" customFormat="1" ht="15.75" customHeight="1" x14ac:dyDescent="0.15"/>
    <row r="670" s="175" customFormat="1" ht="15.75" customHeight="1" x14ac:dyDescent="0.15"/>
    <row r="671" s="175" customFormat="1" ht="15.75" customHeight="1" x14ac:dyDescent="0.15"/>
    <row r="672" s="175" customFormat="1" ht="15.75" customHeight="1" x14ac:dyDescent="0.15"/>
    <row r="673" s="175" customFormat="1" ht="15.75" customHeight="1" x14ac:dyDescent="0.15"/>
    <row r="674" s="175" customFormat="1" ht="15.75" customHeight="1" x14ac:dyDescent="0.15"/>
    <row r="675" s="175" customFormat="1" ht="15.75" customHeight="1" x14ac:dyDescent="0.15"/>
    <row r="676" s="175" customFormat="1" ht="15.75" customHeight="1" x14ac:dyDescent="0.15"/>
    <row r="677" s="175" customFormat="1" ht="15.75" customHeight="1" x14ac:dyDescent="0.15"/>
    <row r="678" s="175" customFormat="1" ht="15.75" customHeight="1" x14ac:dyDescent="0.15"/>
    <row r="679" s="175" customFormat="1" ht="15.75" customHeight="1" x14ac:dyDescent="0.15"/>
    <row r="680" s="175" customFormat="1" ht="15.75" customHeight="1" x14ac:dyDescent="0.15"/>
    <row r="681" s="175" customFormat="1" ht="15.75" customHeight="1" x14ac:dyDescent="0.15"/>
    <row r="682" s="175" customFormat="1" ht="15.75" customHeight="1" x14ac:dyDescent="0.15"/>
    <row r="683" s="175" customFormat="1" ht="15.75" customHeight="1" x14ac:dyDescent="0.15"/>
    <row r="684" s="175" customFormat="1" ht="15.75" customHeight="1" x14ac:dyDescent="0.15"/>
    <row r="685" s="175" customFormat="1" ht="15.75" customHeight="1" x14ac:dyDescent="0.15"/>
    <row r="686" s="175" customFormat="1" ht="15.75" customHeight="1" x14ac:dyDescent="0.15"/>
    <row r="687" s="175" customFormat="1" ht="15.75" customHeight="1" x14ac:dyDescent="0.15"/>
    <row r="688" s="175" customFormat="1" ht="15.75" customHeight="1" x14ac:dyDescent="0.15"/>
    <row r="689" s="175" customFormat="1" ht="15.75" customHeight="1" x14ac:dyDescent="0.15"/>
    <row r="690" s="175" customFormat="1" ht="15.75" customHeight="1" x14ac:dyDescent="0.15"/>
    <row r="691" s="175" customFormat="1" ht="15.75" customHeight="1" x14ac:dyDescent="0.15"/>
    <row r="692" s="175" customFormat="1" ht="15.75" customHeight="1" x14ac:dyDescent="0.15"/>
    <row r="693" s="175" customFormat="1" ht="15.75" customHeight="1" x14ac:dyDescent="0.15"/>
    <row r="694" s="175" customFormat="1" ht="15.75" customHeight="1" x14ac:dyDescent="0.15"/>
    <row r="695" s="175" customFormat="1" ht="15.75" customHeight="1" x14ac:dyDescent="0.15"/>
    <row r="696" s="175" customFormat="1" ht="15.75" customHeight="1" x14ac:dyDescent="0.15"/>
    <row r="697" s="175" customFormat="1" ht="15.75" customHeight="1" x14ac:dyDescent="0.15"/>
    <row r="698" s="175" customFormat="1" ht="15.75" customHeight="1" x14ac:dyDescent="0.15"/>
    <row r="699" s="175" customFormat="1" ht="15.75" customHeight="1" x14ac:dyDescent="0.15"/>
    <row r="700" s="175" customFormat="1" ht="15.75" customHeight="1" x14ac:dyDescent="0.15"/>
    <row r="701" s="175" customFormat="1" ht="15.75" customHeight="1" x14ac:dyDescent="0.15"/>
    <row r="702" s="175" customFormat="1" ht="15.75" customHeight="1" x14ac:dyDescent="0.15"/>
    <row r="703" s="175" customFormat="1" ht="15.75" customHeight="1" x14ac:dyDescent="0.15"/>
    <row r="704" s="175" customFormat="1" ht="15.75" customHeight="1" x14ac:dyDescent="0.15"/>
    <row r="705" s="175" customFormat="1" ht="15.75" customHeight="1" x14ac:dyDescent="0.15"/>
    <row r="706" s="175" customFormat="1" ht="15.75" customHeight="1" x14ac:dyDescent="0.15"/>
    <row r="707" s="175" customFormat="1" ht="15.75" customHeight="1" x14ac:dyDescent="0.15"/>
    <row r="708" s="175" customFormat="1" ht="15.75" customHeight="1" x14ac:dyDescent="0.15"/>
    <row r="709" s="175" customFormat="1" ht="15.75" customHeight="1" x14ac:dyDescent="0.15"/>
    <row r="710" s="175" customFormat="1" ht="15.75" customHeight="1" x14ac:dyDescent="0.15"/>
    <row r="711" s="175" customFormat="1" ht="15.75" customHeight="1" x14ac:dyDescent="0.15"/>
    <row r="712" s="175" customFormat="1" ht="15.75" customHeight="1" x14ac:dyDescent="0.15"/>
    <row r="713" s="175" customFormat="1" ht="15.75" customHeight="1" x14ac:dyDescent="0.15"/>
    <row r="714" s="175" customFormat="1" ht="15.75" customHeight="1" x14ac:dyDescent="0.15"/>
    <row r="715" s="175" customFormat="1" ht="15.75" customHeight="1" x14ac:dyDescent="0.15"/>
    <row r="716" s="175" customFormat="1" ht="15.75" customHeight="1" x14ac:dyDescent="0.15"/>
    <row r="717" s="175" customFormat="1" ht="15.75" customHeight="1" x14ac:dyDescent="0.15"/>
    <row r="718" s="175" customFormat="1" ht="15.75" customHeight="1" x14ac:dyDescent="0.15"/>
    <row r="719" s="175" customFormat="1" ht="15.75" customHeight="1" x14ac:dyDescent="0.15"/>
    <row r="720" s="175" customFormat="1" ht="15.75" customHeight="1" x14ac:dyDescent="0.15"/>
    <row r="721" s="175" customFormat="1" ht="15.75" customHeight="1" x14ac:dyDescent="0.15"/>
    <row r="722" s="175" customFormat="1" ht="15.75" customHeight="1" x14ac:dyDescent="0.15"/>
    <row r="723" s="175" customFormat="1" ht="15.75" customHeight="1" x14ac:dyDescent="0.15"/>
    <row r="724" s="175" customFormat="1" ht="15.75" customHeight="1" x14ac:dyDescent="0.15"/>
    <row r="725" s="175" customFormat="1" ht="15.75" customHeight="1" x14ac:dyDescent="0.15"/>
    <row r="726" s="175" customFormat="1" ht="15.75" customHeight="1" x14ac:dyDescent="0.15"/>
    <row r="727" s="175" customFormat="1" ht="15.75" customHeight="1" x14ac:dyDescent="0.15"/>
    <row r="728" s="175" customFormat="1" ht="15.75" customHeight="1" x14ac:dyDescent="0.15"/>
    <row r="729" s="175" customFormat="1" ht="15.75" customHeight="1" x14ac:dyDescent="0.15"/>
    <row r="730" s="175" customFormat="1" ht="15.75" customHeight="1" x14ac:dyDescent="0.15"/>
    <row r="731" s="175" customFormat="1" ht="15.75" customHeight="1" x14ac:dyDescent="0.15"/>
    <row r="732" s="175" customFormat="1" ht="15.75" customHeight="1" x14ac:dyDescent="0.15"/>
    <row r="733" s="175" customFormat="1" ht="15.75" customHeight="1" x14ac:dyDescent="0.15"/>
    <row r="734" s="175" customFormat="1" ht="15.75" customHeight="1" x14ac:dyDescent="0.15"/>
    <row r="735" s="175" customFormat="1" ht="15.75" customHeight="1" x14ac:dyDescent="0.15"/>
    <row r="736" s="175" customFormat="1" ht="15.75" customHeight="1" x14ac:dyDescent="0.15"/>
    <row r="737" s="175" customFormat="1" ht="15.75" customHeight="1" x14ac:dyDescent="0.15"/>
    <row r="738" s="175" customFormat="1" ht="15.75" customHeight="1" x14ac:dyDescent="0.15"/>
    <row r="739" s="175" customFormat="1" ht="15.75" customHeight="1" x14ac:dyDescent="0.15"/>
    <row r="740" s="175" customFormat="1" ht="15.75" customHeight="1" x14ac:dyDescent="0.15"/>
    <row r="741" s="175" customFormat="1" ht="15.75" customHeight="1" x14ac:dyDescent="0.15"/>
    <row r="742" s="175" customFormat="1" ht="15.75" customHeight="1" x14ac:dyDescent="0.15"/>
    <row r="743" s="175" customFormat="1" ht="15.75" customHeight="1" x14ac:dyDescent="0.15"/>
    <row r="744" s="175" customFormat="1" ht="15.75" customHeight="1" x14ac:dyDescent="0.15"/>
    <row r="745" s="175" customFormat="1" ht="15.75" customHeight="1" x14ac:dyDescent="0.15"/>
    <row r="746" s="175" customFormat="1" ht="15.75" customHeight="1" x14ac:dyDescent="0.15"/>
    <row r="747" s="175" customFormat="1" ht="15.75" customHeight="1" x14ac:dyDescent="0.15"/>
    <row r="748" s="175" customFormat="1" ht="15.75" customHeight="1" x14ac:dyDescent="0.15"/>
    <row r="749" s="175" customFormat="1" ht="15.75" customHeight="1" x14ac:dyDescent="0.15"/>
    <row r="750" s="175" customFormat="1" ht="15.75" customHeight="1" x14ac:dyDescent="0.15"/>
    <row r="751" s="175" customFormat="1" ht="15.75" customHeight="1" x14ac:dyDescent="0.15"/>
    <row r="752" s="175" customFormat="1" ht="15.75" customHeight="1" x14ac:dyDescent="0.15"/>
    <row r="753" s="175" customFormat="1" ht="15.75" customHeight="1" x14ac:dyDescent="0.15"/>
    <row r="754" s="175" customFormat="1" ht="15.75" customHeight="1" x14ac:dyDescent="0.15"/>
    <row r="755" s="175" customFormat="1" ht="15.75" customHeight="1" x14ac:dyDescent="0.15"/>
    <row r="756" s="175" customFormat="1" ht="15.75" customHeight="1" x14ac:dyDescent="0.15"/>
    <row r="757" s="175" customFormat="1" ht="15.75" customHeight="1" x14ac:dyDescent="0.15"/>
    <row r="758" s="175" customFormat="1" ht="15.75" customHeight="1" x14ac:dyDescent="0.15"/>
    <row r="759" s="175" customFormat="1" ht="15.75" customHeight="1" x14ac:dyDescent="0.15"/>
    <row r="760" s="175" customFormat="1" ht="15.75" customHeight="1" x14ac:dyDescent="0.15"/>
    <row r="761" s="175" customFormat="1" ht="15.75" customHeight="1" x14ac:dyDescent="0.15"/>
    <row r="762" s="175" customFormat="1" ht="15.75" customHeight="1" x14ac:dyDescent="0.15"/>
    <row r="763" s="175" customFormat="1" ht="15.75" customHeight="1" x14ac:dyDescent="0.15"/>
    <row r="764" s="175" customFormat="1" ht="15.75" customHeight="1" x14ac:dyDescent="0.15"/>
    <row r="765" s="175" customFormat="1" ht="15.75" customHeight="1" x14ac:dyDescent="0.15"/>
    <row r="766" s="175" customFormat="1" ht="15.75" customHeight="1" x14ac:dyDescent="0.15"/>
    <row r="767" s="175" customFormat="1" ht="15.75" customHeight="1" x14ac:dyDescent="0.15"/>
    <row r="768" s="175" customFormat="1" ht="15.75" customHeight="1" x14ac:dyDescent="0.15"/>
    <row r="769" s="175" customFormat="1" ht="15.75" customHeight="1" x14ac:dyDescent="0.15"/>
    <row r="770" s="175" customFormat="1" ht="15.75" customHeight="1" x14ac:dyDescent="0.15"/>
    <row r="771" s="175" customFormat="1" ht="15.75" customHeight="1" x14ac:dyDescent="0.15"/>
    <row r="772" s="175" customFormat="1" ht="15.75" customHeight="1" x14ac:dyDescent="0.15"/>
    <row r="773" s="175" customFormat="1" ht="15.75" customHeight="1" x14ac:dyDescent="0.15"/>
    <row r="774" s="175" customFormat="1" ht="15.75" customHeight="1" x14ac:dyDescent="0.15"/>
    <row r="775" s="175" customFormat="1" ht="15.75" customHeight="1" x14ac:dyDescent="0.15"/>
    <row r="776" s="175" customFormat="1" ht="15.75" customHeight="1" x14ac:dyDescent="0.15"/>
    <row r="777" s="175" customFormat="1" ht="15.75" customHeight="1" x14ac:dyDescent="0.15"/>
    <row r="778" s="175" customFormat="1" ht="15.75" customHeight="1" x14ac:dyDescent="0.15"/>
    <row r="779" s="175" customFormat="1" ht="15.75" customHeight="1" x14ac:dyDescent="0.15"/>
    <row r="780" s="175" customFormat="1" ht="15.75" customHeight="1" x14ac:dyDescent="0.15"/>
    <row r="781" s="175" customFormat="1" ht="15.75" customHeight="1" x14ac:dyDescent="0.15"/>
    <row r="782" s="175" customFormat="1" ht="15.75" customHeight="1" x14ac:dyDescent="0.15"/>
    <row r="783" s="175" customFormat="1" ht="15.75" customHeight="1" x14ac:dyDescent="0.15"/>
    <row r="784" s="175" customFormat="1" ht="15.75" customHeight="1" x14ac:dyDescent="0.15"/>
    <row r="785" s="175" customFormat="1" ht="15.75" customHeight="1" x14ac:dyDescent="0.15"/>
    <row r="786" s="175" customFormat="1" ht="15.75" customHeight="1" x14ac:dyDescent="0.15"/>
    <row r="787" s="175" customFormat="1" ht="15.75" customHeight="1" x14ac:dyDescent="0.15"/>
    <row r="788" s="175" customFormat="1" ht="15.75" customHeight="1" x14ac:dyDescent="0.15"/>
    <row r="789" s="175" customFormat="1" ht="15.75" customHeight="1" x14ac:dyDescent="0.15"/>
    <row r="790" s="175" customFormat="1" ht="15.75" customHeight="1" x14ac:dyDescent="0.15"/>
    <row r="791" s="175" customFormat="1" ht="15.75" customHeight="1" x14ac:dyDescent="0.15"/>
    <row r="792" s="175" customFormat="1" ht="15.75" customHeight="1" x14ac:dyDescent="0.15"/>
    <row r="793" s="175" customFormat="1" ht="15.75" customHeight="1" x14ac:dyDescent="0.15"/>
    <row r="794" s="175" customFormat="1" ht="15.75" customHeight="1" x14ac:dyDescent="0.15"/>
    <row r="795" s="175" customFormat="1" ht="15.75" customHeight="1" x14ac:dyDescent="0.15"/>
    <row r="796" s="175" customFormat="1" ht="15.75" customHeight="1" x14ac:dyDescent="0.15"/>
    <row r="797" s="175" customFormat="1" ht="15.75" customHeight="1" x14ac:dyDescent="0.15"/>
    <row r="798" s="175" customFormat="1" ht="15.75" customHeight="1" x14ac:dyDescent="0.15"/>
    <row r="799" s="175" customFormat="1" ht="15.75" customHeight="1" x14ac:dyDescent="0.15"/>
    <row r="800" s="175" customFormat="1" ht="15.75" customHeight="1" x14ac:dyDescent="0.15"/>
    <row r="801" s="175" customFormat="1" ht="15.75" customHeight="1" x14ac:dyDescent="0.15"/>
    <row r="802" s="175" customFormat="1" ht="15.75" customHeight="1" x14ac:dyDescent="0.15"/>
    <row r="803" s="175" customFormat="1" ht="15.75" customHeight="1" x14ac:dyDescent="0.15"/>
    <row r="804" s="175" customFormat="1" ht="15.75" customHeight="1" x14ac:dyDescent="0.15"/>
    <row r="805" s="175" customFormat="1" ht="15.75" customHeight="1" x14ac:dyDescent="0.15"/>
    <row r="806" s="175" customFormat="1" ht="15.75" customHeight="1" x14ac:dyDescent="0.15"/>
    <row r="807" s="175" customFormat="1" ht="15.75" customHeight="1" x14ac:dyDescent="0.15"/>
    <row r="808" s="175" customFormat="1" ht="15.75" customHeight="1" x14ac:dyDescent="0.15"/>
    <row r="809" s="175" customFormat="1" ht="15.75" customHeight="1" x14ac:dyDescent="0.15"/>
    <row r="810" s="175" customFormat="1" ht="15.75" customHeight="1" x14ac:dyDescent="0.15"/>
    <row r="811" s="175" customFormat="1" ht="15.75" customHeight="1" x14ac:dyDescent="0.15"/>
    <row r="812" s="175" customFormat="1" ht="15.75" customHeight="1" x14ac:dyDescent="0.15"/>
    <row r="813" s="175" customFormat="1" ht="15.75" customHeight="1" x14ac:dyDescent="0.15"/>
    <row r="814" s="175" customFormat="1" ht="15.75" customHeight="1" x14ac:dyDescent="0.15"/>
    <row r="815" s="175" customFormat="1" ht="15.75" customHeight="1" x14ac:dyDescent="0.15"/>
    <row r="816" s="175" customFormat="1" ht="15.75" customHeight="1" x14ac:dyDescent="0.15"/>
    <row r="817" s="175" customFormat="1" ht="15.75" customHeight="1" x14ac:dyDescent="0.15"/>
    <row r="818" s="175" customFormat="1" ht="15.75" customHeight="1" x14ac:dyDescent="0.15"/>
    <row r="819" s="175" customFormat="1" ht="15.75" customHeight="1" x14ac:dyDescent="0.15"/>
    <row r="820" s="175" customFormat="1" ht="15.75" customHeight="1" x14ac:dyDescent="0.15"/>
    <row r="821" s="175" customFormat="1" ht="15.75" customHeight="1" x14ac:dyDescent="0.15"/>
    <row r="822" s="175" customFormat="1" ht="15.75" customHeight="1" x14ac:dyDescent="0.15"/>
    <row r="823" s="175" customFormat="1" ht="15.75" customHeight="1" x14ac:dyDescent="0.15"/>
    <row r="824" s="175" customFormat="1" ht="15.75" customHeight="1" x14ac:dyDescent="0.15"/>
    <row r="825" s="175" customFormat="1" ht="15.75" customHeight="1" x14ac:dyDescent="0.15"/>
    <row r="826" s="175" customFormat="1" ht="15.75" customHeight="1" x14ac:dyDescent="0.15"/>
    <row r="827" s="175" customFormat="1" ht="15.75" customHeight="1" x14ac:dyDescent="0.15"/>
    <row r="828" s="175" customFormat="1" ht="15.75" customHeight="1" x14ac:dyDescent="0.15"/>
    <row r="829" s="175" customFormat="1" ht="15.75" customHeight="1" x14ac:dyDescent="0.15"/>
    <row r="830" s="175" customFormat="1" ht="15.75" customHeight="1" x14ac:dyDescent="0.15"/>
    <row r="831" s="175" customFormat="1" ht="15.75" customHeight="1" x14ac:dyDescent="0.15"/>
    <row r="832" s="175" customFormat="1" ht="15.75" customHeight="1" x14ac:dyDescent="0.15"/>
    <row r="833" s="175" customFormat="1" ht="15.75" customHeight="1" x14ac:dyDescent="0.15"/>
    <row r="834" s="175" customFormat="1" ht="15.75" customHeight="1" x14ac:dyDescent="0.15"/>
    <row r="835" s="175" customFormat="1" ht="15.75" customHeight="1" x14ac:dyDescent="0.15"/>
    <row r="836" s="175" customFormat="1" ht="15.75" customHeight="1" x14ac:dyDescent="0.15"/>
    <row r="837" s="175" customFormat="1" ht="15.75" customHeight="1" x14ac:dyDescent="0.15"/>
    <row r="838" s="175" customFormat="1" ht="15.75" customHeight="1" x14ac:dyDescent="0.15"/>
    <row r="839" s="175" customFormat="1" ht="15.75" customHeight="1" x14ac:dyDescent="0.15"/>
    <row r="840" s="175" customFormat="1" ht="15.75" customHeight="1" x14ac:dyDescent="0.15"/>
    <row r="841" s="175" customFormat="1" ht="15.75" customHeight="1" x14ac:dyDescent="0.15"/>
    <row r="842" s="175" customFormat="1" ht="15.75" customHeight="1" x14ac:dyDescent="0.15"/>
    <row r="843" s="175" customFormat="1" ht="15.75" customHeight="1" x14ac:dyDescent="0.15"/>
    <row r="844" s="175" customFormat="1" ht="15.75" customHeight="1" x14ac:dyDescent="0.15"/>
    <row r="845" s="175" customFormat="1" ht="15.75" customHeight="1" x14ac:dyDescent="0.15"/>
    <row r="846" s="175" customFormat="1" ht="15.75" customHeight="1" x14ac:dyDescent="0.15"/>
    <row r="847" s="175" customFormat="1" ht="15.75" customHeight="1" x14ac:dyDescent="0.15"/>
    <row r="848" s="175" customFormat="1" ht="15.75" customHeight="1" x14ac:dyDescent="0.15"/>
    <row r="849" s="175" customFormat="1" ht="15.75" customHeight="1" x14ac:dyDescent="0.15"/>
    <row r="850" s="175" customFormat="1" ht="15.75" customHeight="1" x14ac:dyDescent="0.15"/>
    <row r="851" s="175" customFormat="1" ht="15.75" customHeight="1" x14ac:dyDescent="0.15"/>
    <row r="852" s="175" customFormat="1" ht="15.75" customHeight="1" x14ac:dyDescent="0.15"/>
    <row r="853" s="175" customFormat="1" ht="15.75" customHeight="1" x14ac:dyDescent="0.15"/>
    <row r="854" s="175" customFormat="1" ht="15.75" customHeight="1" x14ac:dyDescent="0.15"/>
    <row r="855" s="175" customFormat="1" ht="15.75" customHeight="1" x14ac:dyDescent="0.15"/>
    <row r="856" s="175" customFormat="1" ht="15.75" customHeight="1" x14ac:dyDescent="0.15"/>
    <row r="857" s="175" customFormat="1" ht="15.75" customHeight="1" x14ac:dyDescent="0.15"/>
    <row r="858" s="175" customFormat="1" ht="15.75" customHeight="1" x14ac:dyDescent="0.15"/>
    <row r="859" s="175" customFormat="1" ht="15.75" customHeight="1" x14ac:dyDescent="0.15"/>
    <row r="860" s="175" customFormat="1" ht="15.75" customHeight="1" x14ac:dyDescent="0.15"/>
    <row r="861" s="175" customFormat="1" ht="15.75" customHeight="1" x14ac:dyDescent="0.15"/>
    <row r="862" s="175" customFormat="1" ht="15.75" customHeight="1" x14ac:dyDescent="0.15"/>
    <row r="863" s="175" customFormat="1" ht="15.75" customHeight="1" x14ac:dyDescent="0.15"/>
    <row r="864" s="175" customFormat="1" ht="15.75" customHeight="1" x14ac:dyDescent="0.15"/>
    <row r="865" s="175" customFormat="1" ht="15.75" customHeight="1" x14ac:dyDescent="0.15"/>
    <row r="866" s="175" customFormat="1" ht="15.75" customHeight="1" x14ac:dyDescent="0.15"/>
    <row r="867" s="175" customFormat="1" ht="15.75" customHeight="1" x14ac:dyDescent="0.15"/>
    <row r="868" s="175" customFormat="1" ht="15.75" customHeight="1" x14ac:dyDescent="0.15"/>
    <row r="869" s="175" customFormat="1" ht="15.75" customHeight="1" x14ac:dyDescent="0.15"/>
    <row r="870" s="175" customFormat="1" ht="15.75" customHeight="1" x14ac:dyDescent="0.15"/>
    <row r="871" s="175" customFormat="1" ht="15.75" customHeight="1" x14ac:dyDescent="0.15"/>
    <row r="872" s="175" customFormat="1" ht="15.75" customHeight="1" x14ac:dyDescent="0.15"/>
    <row r="873" s="175" customFormat="1" ht="15.75" customHeight="1" x14ac:dyDescent="0.15"/>
    <row r="874" s="175" customFormat="1" ht="15.75" customHeight="1" x14ac:dyDescent="0.15"/>
    <row r="875" s="175" customFormat="1" ht="15.75" customHeight="1" x14ac:dyDescent="0.15"/>
    <row r="876" s="175" customFormat="1" ht="15.75" customHeight="1" x14ac:dyDescent="0.15"/>
    <row r="877" s="175" customFormat="1" ht="15.75" customHeight="1" x14ac:dyDescent="0.15"/>
    <row r="878" s="175" customFormat="1" ht="15.75" customHeight="1" x14ac:dyDescent="0.15"/>
    <row r="879" s="175" customFormat="1" ht="15.75" customHeight="1" x14ac:dyDescent="0.15"/>
    <row r="880" s="175" customFormat="1" ht="15.75" customHeight="1" x14ac:dyDescent="0.15"/>
    <row r="881" s="175" customFormat="1" ht="15.75" customHeight="1" x14ac:dyDescent="0.15"/>
    <row r="882" s="175" customFormat="1" ht="15.75" customHeight="1" x14ac:dyDescent="0.15"/>
    <row r="883" s="175" customFormat="1" ht="15.75" customHeight="1" x14ac:dyDescent="0.15"/>
    <row r="884" s="175" customFormat="1" ht="15.75" customHeight="1" x14ac:dyDescent="0.15"/>
    <row r="885" s="175" customFormat="1" ht="15.75" customHeight="1" x14ac:dyDescent="0.15"/>
    <row r="886" s="175" customFormat="1" ht="15.75" customHeight="1" x14ac:dyDescent="0.15"/>
    <row r="887" s="175" customFormat="1" ht="15.75" customHeight="1" x14ac:dyDescent="0.15"/>
    <row r="888" s="175" customFormat="1" ht="15.75" customHeight="1" x14ac:dyDescent="0.15"/>
    <row r="889" s="175" customFormat="1" ht="15.75" customHeight="1" x14ac:dyDescent="0.15"/>
    <row r="890" s="175" customFormat="1" ht="15.75" customHeight="1" x14ac:dyDescent="0.15"/>
    <row r="891" s="175" customFormat="1" ht="15.75" customHeight="1" x14ac:dyDescent="0.15"/>
    <row r="892" s="175" customFormat="1" ht="15.75" customHeight="1" x14ac:dyDescent="0.15"/>
    <row r="893" s="175" customFormat="1" ht="15.75" customHeight="1" x14ac:dyDescent="0.15"/>
    <row r="894" s="175" customFormat="1" ht="15.75" customHeight="1" x14ac:dyDescent="0.15"/>
    <row r="895" s="175" customFormat="1" ht="15.75" customHeight="1" x14ac:dyDescent="0.15"/>
    <row r="896" s="175" customFormat="1" ht="15.75" customHeight="1" x14ac:dyDescent="0.15"/>
    <row r="897" s="175" customFormat="1" ht="15.75" customHeight="1" x14ac:dyDescent="0.15"/>
    <row r="898" s="175" customFormat="1" ht="15.75" customHeight="1" x14ac:dyDescent="0.15"/>
    <row r="899" s="175" customFormat="1" ht="15.75" customHeight="1" x14ac:dyDescent="0.15"/>
    <row r="900" s="175" customFormat="1" ht="15.75" customHeight="1" x14ac:dyDescent="0.15"/>
    <row r="901" s="175" customFormat="1" ht="15.75" customHeight="1" x14ac:dyDescent="0.15"/>
    <row r="902" s="175" customFormat="1" ht="15.75" customHeight="1" x14ac:dyDescent="0.15"/>
    <row r="903" s="175" customFormat="1" ht="15.75" customHeight="1" x14ac:dyDescent="0.15"/>
    <row r="904" s="175" customFormat="1" ht="15.75" customHeight="1" x14ac:dyDescent="0.15"/>
    <row r="905" s="175" customFormat="1" ht="15.75" customHeight="1" x14ac:dyDescent="0.15"/>
    <row r="906" s="175" customFormat="1" ht="15.75" customHeight="1" x14ac:dyDescent="0.15"/>
    <row r="907" s="175" customFormat="1" ht="15.75" customHeight="1" x14ac:dyDescent="0.15"/>
    <row r="908" s="175" customFormat="1" ht="15.75" customHeight="1" x14ac:dyDescent="0.15"/>
    <row r="909" s="175" customFormat="1" ht="15.75" customHeight="1" x14ac:dyDescent="0.15"/>
    <row r="910" s="175" customFormat="1" ht="15.75" customHeight="1" x14ac:dyDescent="0.15"/>
    <row r="911" s="175" customFormat="1" ht="15.75" customHeight="1" x14ac:dyDescent="0.15"/>
    <row r="912" s="175" customFormat="1" ht="15.75" customHeight="1" x14ac:dyDescent="0.15"/>
    <row r="913" s="175" customFormat="1" ht="15.75" customHeight="1" x14ac:dyDescent="0.15"/>
    <row r="914" s="175" customFormat="1" ht="15.75" customHeight="1" x14ac:dyDescent="0.15"/>
    <row r="915" s="175" customFormat="1" ht="15.75" customHeight="1" x14ac:dyDescent="0.15"/>
    <row r="916" s="175" customFormat="1" ht="15.75" customHeight="1" x14ac:dyDescent="0.15"/>
    <row r="917" s="175" customFormat="1" ht="15.75" customHeight="1" x14ac:dyDescent="0.15"/>
    <row r="918" s="175" customFormat="1" ht="15.75" customHeight="1" x14ac:dyDescent="0.15"/>
    <row r="919" s="175" customFormat="1" ht="15.75" customHeight="1" x14ac:dyDescent="0.15"/>
    <row r="920" s="175" customFormat="1" ht="15.75" customHeight="1" x14ac:dyDescent="0.15"/>
    <row r="921" s="175" customFormat="1" ht="15.75" customHeight="1" x14ac:dyDescent="0.15"/>
    <row r="922" s="175" customFormat="1" ht="15.75" customHeight="1" x14ac:dyDescent="0.15"/>
    <row r="923" s="175" customFormat="1" ht="15.75" customHeight="1" x14ac:dyDescent="0.15"/>
    <row r="924" s="175" customFormat="1" ht="15.75" customHeight="1" x14ac:dyDescent="0.15"/>
    <row r="925" s="175" customFormat="1" ht="15.75" customHeight="1" x14ac:dyDescent="0.15"/>
    <row r="926" s="175" customFormat="1" ht="15.75" customHeight="1" x14ac:dyDescent="0.15"/>
    <row r="927" s="175" customFormat="1" ht="15.75" customHeight="1" x14ac:dyDescent="0.15"/>
    <row r="928" s="175" customFormat="1" ht="15.75" customHeight="1" x14ac:dyDescent="0.15"/>
    <row r="929" s="175" customFormat="1" ht="15.75" customHeight="1" x14ac:dyDescent="0.15"/>
    <row r="930" s="175" customFormat="1" ht="15.75" customHeight="1" x14ac:dyDescent="0.15"/>
    <row r="931" s="175" customFormat="1" ht="15.75" customHeight="1" x14ac:dyDescent="0.15"/>
    <row r="932" s="175" customFormat="1" ht="15.75" customHeight="1" x14ac:dyDescent="0.15"/>
    <row r="933" s="175" customFormat="1" ht="15.75" customHeight="1" x14ac:dyDescent="0.15"/>
    <row r="934" s="175" customFormat="1" ht="15.75" customHeight="1" x14ac:dyDescent="0.15"/>
    <row r="935" s="175" customFormat="1" ht="15.75" customHeight="1" x14ac:dyDescent="0.15"/>
    <row r="936" s="175" customFormat="1" ht="15.75" customHeight="1" x14ac:dyDescent="0.15"/>
    <row r="937" s="175" customFormat="1" ht="15.75" customHeight="1" x14ac:dyDescent="0.15"/>
    <row r="938" s="175" customFormat="1" ht="15.75" customHeight="1" x14ac:dyDescent="0.15"/>
    <row r="939" s="175" customFormat="1" ht="15.75" customHeight="1" x14ac:dyDescent="0.15"/>
    <row r="940" s="175" customFormat="1" ht="15.75" customHeight="1" x14ac:dyDescent="0.15"/>
    <row r="941" s="175" customFormat="1" ht="15.75" customHeight="1" x14ac:dyDescent="0.15"/>
    <row r="942" s="175" customFormat="1" ht="15.75" customHeight="1" x14ac:dyDescent="0.15"/>
    <row r="943" s="175" customFormat="1" ht="15.75" customHeight="1" x14ac:dyDescent="0.15"/>
    <row r="944" s="175" customFormat="1" ht="15.75" customHeight="1" x14ac:dyDescent="0.15"/>
    <row r="945" s="175" customFormat="1" ht="15.75" customHeight="1" x14ac:dyDescent="0.15"/>
    <row r="946" s="175" customFormat="1" ht="15.75" customHeight="1" x14ac:dyDescent="0.15"/>
    <row r="947" s="175" customFormat="1" ht="15.75" customHeight="1" x14ac:dyDescent="0.15"/>
    <row r="948" s="175" customFormat="1" ht="15.75" customHeight="1" x14ac:dyDescent="0.15"/>
    <row r="949" s="175" customFormat="1" ht="15.75" customHeight="1" x14ac:dyDescent="0.15"/>
    <row r="950" s="175" customFormat="1" ht="15.75" customHeight="1" x14ac:dyDescent="0.15"/>
    <row r="951" s="175" customFormat="1" ht="15.75" customHeight="1" x14ac:dyDescent="0.15"/>
    <row r="952" s="175" customFormat="1" ht="15.75" customHeight="1" x14ac:dyDescent="0.15"/>
    <row r="953" s="175" customFormat="1" ht="15.75" customHeight="1" x14ac:dyDescent="0.15"/>
    <row r="954" s="175" customFormat="1" ht="15.75" customHeight="1" x14ac:dyDescent="0.15"/>
    <row r="955" s="175" customFormat="1" ht="15.75" customHeight="1" x14ac:dyDescent="0.15"/>
    <row r="956" s="175" customFormat="1" ht="15.75" customHeight="1" x14ac:dyDescent="0.15"/>
    <row r="957" s="175" customFormat="1" ht="15.75" customHeight="1" x14ac:dyDescent="0.15"/>
    <row r="958" s="175" customFormat="1" ht="15.75" customHeight="1" x14ac:dyDescent="0.15"/>
    <row r="959" s="175" customFormat="1" ht="15.75" customHeight="1" x14ac:dyDescent="0.15"/>
    <row r="960" s="175" customFormat="1" ht="15.75" customHeight="1" x14ac:dyDescent="0.15"/>
    <row r="961" s="175" customFormat="1" ht="15.75" customHeight="1" x14ac:dyDescent="0.15"/>
    <row r="962" s="175" customFormat="1" ht="15.75" customHeight="1" x14ac:dyDescent="0.15"/>
    <row r="963" s="175" customFormat="1" ht="15.75" customHeight="1" x14ac:dyDescent="0.15"/>
    <row r="964" s="175" customFormat="1" ht="15.75" customHeight="1" x14ac:dyDescent="0.15"/>
    <row r="965" s="175" customFormat="1" ht="15.75" customHeight="1" x14ac:dyDescent="0.15"/>
    <row r="966" s="175" customFormat="1" ht="15.75" customHeight="1" x14ac:dyDescent="0.15"/>
    <row r="967" s="175" customFormat="1" ht="15.75" customHeight="1" x14ac:dyDescent="0.15"/>
    <row r="968" s="175" customFormat="1" ht="15.75" customHeight="1" x14ac:dyDescent="0.15"/>
    <row r="969" s="175" customFormat="1" ht="15.75" customHeight="1" x14ac:dyDescent="0.15"/>
    <row r="970" s="175" customFormat="1" ht="15.75" customHeight="1" x14ac:dyDescent="0.15"/>
    <row r="971" s="175" customFormat="1" ht="15.75" customHeight="1" x14ac:dyDescent="0.15"/>
    <row r="972" s="175" customFormat="1" ht="15.75" customHeight="1" x14ac:dyDescent="0.15"/>
    <row r="973" s="175" customFormat="1" ht="15.75" customHeight="1" x14ac:dyDescent="0.15"/>
    <row r="974" s="175" customFormat="1" ht="15.75" customHeight="1" x14ac:dyDescent="0.15"/>
    <row r="975" s="175" customFormat="1" ht="15.75" customHeight="1" x14ac:dyDescent="0.15"/>
    <row r="976" s="175" customFormat="1" ht="15.75" customHeight="1" x14ac:dyDescent="0.15"/>
    <row r="977" s="175" customFormat="1" ht="15.75" customHeight="1" x14ac:dyDescent="0.15"/>
    <row r="978" s="175" customFormat="1" ht="15.75" customHeight="1" x14ac:dyDescent="0.15"/>
    <row r="979" s="175" customFormat="1" ht="15.75" customHeight="1" x14ac:dyDescent="0.15"/>
    <row r="980" s="175" customFormat="1" ht="15.75" customHeight="1" x14ac:dyDescent="0.15"/>
    <row r="981" s="175" customFormat="1" ht="15.75" customHeight="1" x14ac:dyDescent="0.15"/>
    <row r="982" s="175" customFormat="1" ht="15.75" customHeight="1" x14ac:dyDescent="0.15"/>
    <row r="983" s="175" customFormat="1" ht="15.75" customHeight="1" x14ac:dyDescent="0.15"/>
    <row r="984" s="175" customFormat="1" ht="15.75" customHeight="1" x14ac:dyDescent="0.15"/>
    <row r="985" s="175" customFormat="1" ht="15.75" customHeight="1" x14ac:dyDescent="0.15"/>
    <row r="986" s="175" customFormat="1" ht="15.75" customHeight="1" x14ac:dyDescent="0.15"/>
    <row r="987" s="175" customFormat="1" ht="15.75" customHeight="1" x14ac:dyDescent="0.15"/>
    <row r="988" s="175" customFormat="1" ht="15.75" customHeight="1" x14ac:dyDescent="0.15"/>
    <row r="989" s="175" customFormat="1" ht="15.75" customHeight="1" x14ac:dyDescent="0.15"/>
    <row r="990" s="175" customFormat="1" ht="15.75" customHeight="1" x14ac:dyDescent="0.15"/>
    <row r="991" s="175" customFormat="1" ht="15.75" customHeight="1" x14ac:dyDescent="0.15"/>
    <row r="992" s="175" customFormat="1" ht="15.75" customHeight="1" x14ac:dyDescent="0.15"/>
    <row r="993" s="175" customFormat="1" ht="15.75" customHeight="1" x14ac:dyDescent="0.15"/>
    <row r="994" s="175" customFormat="1" ht="15.75" customHeight="1" x14ac:dyDescent="0.15"/>
    <row r="995" s="175" customFormat="1" ht="15.75" customHeight="1" x14ac:dyDescent="0.15"/>
    <row r="996" s="175" customFormat="1" ht="15.75" customHeight="1" x14ac:dyDescent="0.15"/>
    <row r="997" s="175" customFormat="1" ht="15.75" customHeight="1" x14ac:dyDescent="0.15"/>
    <row r="998" s="175" customFormat="1" ht="15.75" customHeight="1" x14ac:dyDescent="0.15"/>
    <row r="999" s="175" customFormat="1" ht="15.75" customHeight="1" x14ac:dyDescent="0.15"/>
    <row r="1000" s="175" customFormat="1" ht="15.75" customHeight="1" x14ac:dyDescent="0.15"/>
  </sheetData>
  <sheetProtection sheet="1" objects="1" scenarios="1" selectLockedCells="1"/>
  <mergeCells count="9">
    <mergeCell ref="R10:S10"/>
    <mergeCell ref="T10:U10"/>
    <mergeCell ref="V10:W10"/>
    <mergeCell ref="G21:I21"/>
    <mergeCell ref="J21:L21"/>
    <mergeCell ref="M21:O21"/>
    <mergeCell ref="E10:G10"/>
    <mergeCell ref="H10:J10"/>
    <mergeCell ref="K10:M10"/>
  </mergeCells>
  <pageMargins left="0.7" right="0.7" top="0.78740157499999996" bottom="0.78740157499999996" header="0" footer="0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Pojasnila!$G$18:$G$22</xm:f>
          </x14:formula1>
          <xm:sqref>E14:G15</xm:sqref>
        </x14:dataValidation>
        <x14:dataValidation type="list" allowBlank="1" showErrorMessage="1" xr:uid="{00000000-0002-0000-0000-000001000000}">
          <x14:formula1>
            <xm:f>Pojasnila!$G$4:$G$8</xm:f>
          </x14:formula1>
          <xm:sqref>E13:G13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workbookViewId="0"/>
  </sheetViews>
  <sheetFormatPr baseColWidth="10" defaultColWidth="12.6640625" defaultRowHeight="15" customHeight="1" x14ac:dyDescent="0.15"/>
  <cols>
    <col min="1" max="1" width="2.83203125" customWidth="1"/>
    <col min="2" max="2" width="38.6640625" customWidth="1"/>
    <col min="3" max="3" width="18.5" customWidth="1"/>
    <col min="4" max="4" width="10.1640625" customWidth="1"/>
    <col min="5" max="13" width="12" customWidth="1"/>
    <col min="14" max="14" width="6.83203125" customWidth="1"/>
    <col min="15" max="15" width="12" customWidth="1"/>
    <col min="16" max="16" width="12.5" customWidth="1"/>
    <col min="17" max="17" width="12" customWidth="1"/>
    <col min="18" max="18" width="10.1640625" customWidth="1"/>
    <col min="19" max="19" width="8.83203125" customWidth="1"/>
    <col min="20" max="22" width="9" customWidth="1"/>
    <col min="23" max="23" width="9.33203125" customWidth="1"/>
    <col min="24" max="28" width="7.1640625" customWidth="1"/>
    <col min="29" max="29" width="9.6640625" customWidth="1"/>
  </cols>
  <sheetData>
    <row r="1" spans="1:2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33" x14ac:dyDescent="0.2">
      <c r="A6" s="1"/>
      <c r="B6" s="1"/>
      <c r="C6" s="1"/>
      <c r="D6" s="2" t="s">
        <v>29</v>
      </c>
      <c r="F6" s="1"/>
      <c r="G6" s="1"/>
      <c r="H6" s="1"/>
      <c r="I6" s="1"/>
      <c r="J6" s="1"/>
      <c r="K6" s="1"/>
      <c r="L6" s="1"/>
      <c r="M6" s="1"/>
      <c r="N6" s="1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2" x14ac:dyDescent="0.2">
      <c r="A8" s="1"/>
      <c r="B8" s="3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6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2.25" customHeight="1" x14ac:dyDescent="0.2">
      <c r="A10" s="1"/>
      <c r="B10" s="4" t="s">
        <v>31</v>
      </c>
      <c r="C10" s="5" t="s">
        <v>3</v>
      </c>
      <c r="D10" s="6" t="s">
        <v>4</v>
      </c>
      <c r="E10" s="130" t="s">
        <v>24</v>
      </c>
      <c r="F10" s="131"/>
      <c r="G10" s="132"/>
      <c r="H10" s="130" t="s">
        <v>6</v>
      </c>
      <c r="I10" s="131"/>
      <c r="J10" s="132"/>
      <c r="K10" s="133" t="s">
        <v>32</v>
      </c>
      <c r="L10" s="134"/>
      <c r="M10" s="135"/>
      <c r="N10" s="1"/>
      <c r="O10" s="7"/>
      <c r="P10" s="8"/>
      <c r="Q10" s="8"/>
      <c r="R10" s="128"/>
      <c r="S10" s="129"/>
      <c r="T10" s="128"/>
      <c r="U10" s="129"/>
      <c r="V10" s="128"/>
      <c r="W10" s="129"/>
      <c r="X10" s="1"/>
      <c r="Y10" s="1"/>
      <c r="Z10" s="1"/>
      <c r="AA10" s="1"/>
      <c r="AB10" s="1"/>
      <c r="AC10" s="1"/>
    </row>
    <row r="11" spans="1:29" ht="18.75" customHeight="1" x14ac:dyDescent="0.2">
      <c r="A11" s="9"/>
      <c r="B11" s="54"/>
      <c r="C11" s="55"/>
      <c r="D11" s="12"/>
      <c r="E11" s="13" t="s">
        <v>8</v>
      </c>
      <c r="F11" s="14" t="s">
        <v>9</v>
      </c>
      <c r="G11" s="15" t="s">
        <v>10</v>
      </c>
      <c r="H11" s="13" t="s">
        <v>8</v>
      </c>
      <c r="I11" s="14" t="s">
        <v>9</v>
      </c>
      <c r="J11" s="15" t="s">
        <v>10</v>
      </c>
      <c r="K11" s="13" t="s">
        <v>8</v>
      </c>
      <c r="L11" s="14" t="s">
        <v>9</v>
      </c>
      <c r="M11" s="15" t="s">
        <v>10</v>
      </c>
      <c r="N11" s="9"/>
      <c r="O11" s="16"/>
      <c r="P11" s="16"/>
      <c r="Q11" s="16"/>
      <c r="R11" s="17"/>
      <c r="S11" s="17"/>
      <c r="T11" s="17"/>
      <c r="U11" s="17"/>
      <c r="V11" s="17"/>
      <c r="W11" s="17"/>
      <c r="X11" s="9"/>
      <c r="Y11" s="9"/>
      <c r="Z11" s="9"/>
      <c r="AA11" s="9"/>
      <c r="AB11" s="9"/>
      <c r="AC11" s="9"/>
    </row>
    <row r="12" spans="1:29" ht="51" x14ac:dyDescent="0.2">
      <c r="A12" s="1"/>
      <c r="B12" s="56" t="s">
        <v>11</v>
      </c>
      <c r="C12" s="57" t="s">
        <v>12</v>
      </c>
      <c r="D12" s="19">
        <v>0.6</v>
      </c>
      <c r="E12" s="20">
        <v>20000</v>
      </c>
      <c r="F12" s="21">
        <v>24000</v>
      </c>
      <c r="G12" s="22">
        <v>21000</v>
      </c>
      <c r="H12" s="35">
        <f t="shared" ref="H12:J12" si="0">MIN($E$12:$G$12)*100/E12</f>
        <v>100</v>
      </c>
      <c r="I12" s="24">
        <f t="shared" si="0"/>
        <v>83.333333333333329</v>
      </c>
      <c r="J12" s="25">
        <f t="shared" si="0"/>
        <v>95.238095238095241</v>
      </c>
      <c r="K12" s="23">
        <f t="shared" ref="K12:M12" si="1">H12*$D$12</f>
        <v>60</v>
      </c>
      <c r="L12" s="24">
        <f t="shared" si="1"/>
        <v>49.999999999999993</v>
      </c>
      <c r="M12" s="25">
        <f t="shared" si="1"/>
        <v>57.142857142857146</v>
      </c>
      <c r="N12" s="1"/>
      <c r="O12" s="27"/>
      <c r="P12" s="28"/>
      <c r="Q12" s="29"/>
      <c r="R12" s="30"/>
      <c r="S12" s="30"/>
      <c r="T12" s="28"/>
      <c r="U12" s="31"/>
      <c r="V12" s="28"/>
      <c r="W12" s="28"/>
      <c r="X12" s="1"/>
      <c r="Y12" s="1"/>
      <c r="Z12" s="1"/>
      <c r="AA12" s="1"/>
      <c r="AB12" s="1"/>
      <c r="AC12" s="1"/>
    </row>
    <row r="13" spans="1:29" ht="17" x14ac:dyDescent="0.2">
      <c r="A13" s="1"/>
      <c r="B13" s="56" t="s">
        <v>33</v>
      </c>
      <c r="C13" s="57" t="s">
        <v>18</v>
      </c>
      <c r="D13" s="19">
        <v>0.1</v>
      </c>
      <c r="E13" s="32" t="s">
        <v>34</v>
      </c>
      <c r="F13" s="32" t="s">
        <v>35</v>
      </c>
      <c r="G13" s="32" t="s">
        <v>35</v>
      </c>
      <c r="H13" s="35">
        <v>100</v>
      </c>
      <c r="I13" s="33">
        <v>0</v>
      </c>
      <c r="J13" s="34">
        <v>0</v>
      </c>
      <c r="K13" s="35">
        <f t="shared" ref="K13:M13" si="2">H13*$D$13</f>
        <v>10</v>
      </c>
      <c r="L13" s="33">
        <f t="shared" si="2"/>
        <v>0</v>
      </c>
      <c r="M13" s="34">
        <f t="shared" si="2"/>
        <v>0</v>
      </c>
      <c r="N13" s="1"/>
      <c r="O13" s="27"/>
      <c r="P13" s="36"/>
      <c r="Q13" s="29"/>
      <c r="R13" s="28"/>
      <c r="S13" s="28"/>
      <c r="T13" s="28"/>
      <c r="U13" s="28"/>
      <c r="V13" s="28"/>
      <c r="W13" s="28"/>
      <c r="X13" s="1"/>
      <c r="Y13" s="1"/>
      <c r="Z13" s="1"/>
      <c r="AA13" s="1"/>
      <c r="AB13" s="1"/>
      <c r="AC13" s="1"/>
    </row>
    <row r="14" spans="1:29" ht="39.75" customHeight="1" x14ac:dyDescent="0.2">
      <c r="A14" s="1"/>
      <c r="B14" s="56" t="s">
        <v>36</v>
      </c>
      <c r="C14" s="57" t="s">
        <v>18</v>
      </c>
      <c r="D14" s="19">
        <v>0.3</v>
      </c>
      <c r="E14" s="32" t="s">
        <v>35</v>
      </c>
      <c r="F14" s="32" t="s">
        <v>34</v>
      </c>
      <c r="G14" s="32" t="s">
        <v>34</v>
      </c>
      <c r="H14" s="35">
        <v>0</v>
      </c>
      <c r="I14" s="24">
        <v>100</v>
      </c>
      <c r="J14" s="25">
        <v>100</v>
      </c>
      <c r="K14" s="23">
        <f t="shared" ref="K14:M14" si="3">H14*$D$14</f>
        <v>0</v>
      </c>
      <c r="L14" s="24">
        <f t="shared" si="3"/>
        <v>30</v>
      </c>
      <c r="M14" s="25">
        <f t="shared" si="3"/>
        <v>30</v>
      </c>
      <c r="N14" s="1"/>
      <c r="O14" s="27"/>
      <c r="P14" s="36"/>
      <c r="Q14" s="29"/>
      <c r="R14" s="28"/>
      <c r="S14" s="28"/>
      <c r="T14" s="28"/>
      <c r="U14" s="31"/>
      <c r="V14" s="31"/>
      <c r="W14" s="31"/>
      <c r="X14" s="1"/>
      <c r="Y14" s="1"/>
      <c r="Z14" s="1"/>
      <c r="AA14" s="1"/>
      <c r="AB14" s="1"/>
      <c r="AC14" s="1"/>
    </row>
    <row r="15" spans="1:29" ht="16" x14ac:dyDescent="0.2">
      <c r="A15" s="1"/>
      <c r="B15" s="58"/>
      <c r="C15" s="59"/>
      <c r="D15" s="60">
        <f>SUM(D12:D14)</f>
        <v>1</v>
      </c>
      <c r="E15" s="61"/>
      <c r="F15" s="61"/>
      <c r="G15" s="61"/>
      <c r="H15" s="61"/>
      <c r="I15" s="61"/>
      <c r="J15" s="62"/>
      <c r="K15" s="63">
        <f t="shared" ref="K15:M15" si="4">SUM(K12:K14)</f>
        <v>70</v>
      </c>
      <c r="L15" s="64">
        <f t="shared" si="4"/>
        <v>80</v>
      </c>
      <c r="M15" s="65">
        <f t="shared" si="4"/>
        <v>87.142857142857139</v>
      </c>
      <c r="N15" s="1"/>
      <c r="O15" s="46"/>
      <c r="P15" s="44"/>
      <c r="Q15" s="45"/>
      <c r="R15" s="44"/>
      <c r="S15" s="44"/>
      <c r="T15" s="44"/>
      <c r="U15" s="44"/>
      <c r="V15" s="46"/>
      <c r="W15" s="46"/>
      <c r="X15" s="1"/>
      <c r="Y15" s="1"/>
      <c r="Z15" s="1"/>
      <c r="AA15" s="1"/>
      <c r="AB15" s="1"/>
      <c r="AC15" s="1"/>
    </row>
    <row r="16" spans="1:2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66" t="s">
        <v>37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2" x14ac:dyDescent="0.2">
      <c r="A17" s="1"/>
      <c r="B17" s="3" t="s">
        <v>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  <c r="P17" s="47" t="s">
        <v>39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33" customHeight="1" x14ac:dyDescent="0.2">
      <c r="A19" s="1"/>
      <c r="B19" s="4" t="s">
        <v>40</v>
      </c>
      <c r="C19" s="5" t="s">
        <v>3</v>
      </c>
      <c r="D19" s="6" t="s">
        <v>4</v>
      </c>
      <c r="E19" s="130" t="s">
        <v>24</v>
      </c>
      <c r="F19" s="131"/>
      <c r="G19" s="132"/>
      <c r="H19" s="130" t="s">
        <v>6</v>
      </c>
      <c r="I19" s="131"/>
      <c r="J19" s="132"/>
      <c r="K19" s="133" t="s">
        <v>32</v>
      </c>
      <c r="L19" s="134"/>
      <c r="M19" s="135"/>
      <c r="N19" s="1"/>
      <c r="O19" s="7"/>
      <c r="P19" s="8"/>
      <c r="Q19" s="8"/>
      <c r="R19" s="128"/>
      <c r="S19" s="129"/>
      <c r="T19" s="128"/>
      <c r="U19" s="129"/>
      <c r="V19" s="128"/>
      <c r="W19" s="129"/>
      <c r="X19" s="1"/>
      <c r="Y19" s="1"/>
      <c r="Z19" s="1"/>
      <c r="AA19" s="1"/>
      <c r="AB19" s="1"/>
      <c r="AC19" s="1"/>
    </row>
    <row r="20" spans="1:29" x14ac:dyDescent="0.2">
      <c r="A20" s="9"/>
      <c r="B20" s="67"/>
      <c r="C20" s="68"/>
      <c r="D20" s="69"/>
      <c r="E20" s="13" t="s">
        <v>8</v>
      </c>
      <c r="F20" s="14" t="s">
        <v>9</v>
      </c>
      <c r="G20" s="15" t="s">
        <v>10</v>
      </c>
      <c r="H20" s="13" t="s">
        <v>8</v>
      </c>
      <c r="I20" s="14" t="s">
        <v>9</v>
      </c>
      <c r="J20" s="15" t="s">
        <v>10</v>
      </c>
      <c r="K20" s="13" t="s">
        <v>8</v>
      </c>
      <c r="L20" s="14" t="s">
        <v>9</v>
      </c>
      <c r="M20" s="15" t="s">
        <v>10</v>
      </c>
      <c r="N20" s="9"/>
      <c r="O20" s="70"/>
      <c r="P20" s="71"/>
      <c r="Q20" s="71"/>
      <c r="R20" s="17"/>
      <c r="S20" s="17"/>
      <c r="T20" s="17"/>
      <c r="U20" s="17"/>
      <c r="V20" s="17"/>
      <c r="W20" s="17"/>
      <c r="X20" s="9"/>
      <c r="Y20" s="9"/>
      <c r="Z20" s="9"/>
      <c r="AA20" s="9"/>
      <c r="AB20" s="9"/>
      <c r="AC20" s="9"/>
    </row>
    <row r="21" spans="1:29" ht="15.75" customHeight="1" x14ac:dyDescent="0.2">
      <c r="A21" s="1"/>
      <c r="B21" s="56" t="s">
        <v>11</v>
      </c>
      <c r="C21" s="57" t="s">
        <v>12</v>
      </c>
      <c r="D21" s="72">
        <v>0.6</v>
      </c>
      <c r="E21" s="73">
        <v>15000</v>
      </c>
      <c r="F21" s="21">
        <v>24000</v>
      </c>
      <c r="G21" s="22">
        <v>19000</v>
      </c>
      <c r="H21" s="23">
        <f t="shared" ref="H21:J21" si="5">MIN($E$21:$G$21)*100/E21</f>
        <v>100</v>
      </c>
      <c r="I21" s="24">
        <f t="shared" si="5"/>
        <v>62.5</v>
      </c>
      <c r="J21" s="25">
        <f t="shared" si="5"/>
        <v>78.94736842105263</v>
      </c>
      <c r="K21" s="23">
        <f t="shared" ref="K21:M21" si="6">H21*$D$12</f>
        <v>60</v>
      </c>
      <c r="L21" s="24">
        <f t="shared" si="6"/>
        <v>37.5</v>
      </c>
      <c r="M21" s="25">
        <f t="shared" si="6"/>
        <v>47.368421052631575</v>
      </c>
      <c r="N21" s="1"/>
      <c r="O21" s="49"/>
      <c r="P21" s="28"/>
      <c r="Q21" s="29"/>
      <c r="R21" s="30"/>
      <c r="S21" s="30"/>
      <c r="T21" s="28"/>
      <c r="U21" s="31"/>
      <c r="V21" s="28"/>
      <c r="W21" s="28"/>
      <c r="X21" s="1"/>
      <c r="Y21" s="1"/>
      <c r="Z21" s="1"/>
      <c r="AA21" s="1"/>
      <c r="AB21" s="1"/>
      <c r="AC21" s="1"/>
    </row>
    <row r="22" spans="1:29" ht="15.75" customHeight="1" x14ac:dyDescent="0.2">
      <c r="A22" s="1"/>
      <c r="B22" s="56" t="s">
        <v>41</v>
      </c>
      <c r="C22" s="57" t="s">
        <v>14</v>
      </c>
      <c r="D22" s="72">
        <v>0.1</v>
      </c>
      <c r="E22" s="35" t="s">
        <v>42</v>
      </c>
      <c r="F22" s="33" t="s">
        <v>43</v>
      </c>
      <c r="G22" s="34" t="s">
        <v>44</v>
      </c>
      <c r="H22" s="35">
        <f t="shared" ref="H22:J22" si="7">IF(E22="zelo dobro",100,IF(E22="dobro",80,IF(E22="zadovoljivo",50,IF(E22="zadostno",30,IF(E22="nezadostno",0,0)))))</f>
        <v>50</v>
      </c>
      <c r="I22" s="35">
        <f t="shared" si="7"/>
        <v>80</v>
      </c>
      <c r="J22" s="35">
        <f t="shared" si="7"/>
        <v>100</v>
      </c>
      <c r="K22" s="74">
        <v>5</v>
      </c>
      <c r="L22" s="74">
        <v>8</v>
      </c>
      <c r="M22" s="74">
        <v>10</v>
      </c>
      <c r="N22" s="1"/>
      <c r="O22" s="49"/>
      <c r="P22" s="28"/>
      <c r="Q22" s="29"/>
      <c r="R22" s="28"/>
      <c r="S22" s="28"/>
      <c r="T22" s="28"/>
      <c r="U22" s="28"/>
      <c r="V22" s="28"/>
      <c r="W22" s="28"/>
      <c r="X22" s="1"/>
      <c r="Y22" s="1"/>
      <c r="Z22" s="1"/>
      <c r="AA22" s="1"/>
      <c r="AB22" s="1"/>
      <c r="AC22" s="1"/>
    </row>
    <row r="23" spans="1:29" ht="15.75" customHeight="1" x14ac:dyDescent="0.2">
      <c r="A23" s="1"/>
      <c r="B23" s="56" t="s">
        <v>45</v>
      </c>
      <c r="C23" s="57" t="s">
        <v>16</v>
      </c>
      <c r="D23" s="72">
        <v>0.3</v>
      </c>
      <c r="E23" s="35">
        <v>10</v>
      </c>
      <c r="F23" s="33">
        <v>40</v>
      </c>
      <c r="G23" s="34">
        <v>20</v>
      </c>
      <c r="H23" s="23">
        <f t="shared" ref="H23:J23" si="8">E23*100/MAX($E$23:$G$23)</f>
        <v>25</v>
      </c>
      <c r="I23" s="24">
        <f t="shared" si="8"/>
        <v>100</v>
      </c>
      <c r="J23" s="25">
        <f t="shared" si="8"/>
        <v>50</v>
      </c>
      <c r="K23" s="23">
        <f t="shared" ref="K23:M23" si="9">H23*$D$23</f>
        <v>7.5</v>
      </c>
      <c r="L23" s="24">
        <f t="shared" si="9"/>
        <v>30</v>
      </c>
      <c r="M23" s="25">
        <f t="shared" si="9"/>
        <v>15</v>
      </c>
      <c r="N23" s="1"/>
      <c r="O23" s="49"/>
      <c r="P23" s="28"/>
      <c r="Q23" s="29"/>
      <c r="R23" s="28"/>
      <c r="S23" s="28"/>
      <c r="T23" s="31"/>
      <c r="U23" s="31"/>
      <c r="V23" s="31"/>
      <c r="W23" s="31"/>
      <c r="X23" s="1"/>
      <c r="Y23" s="1"/>
      <c r="Z23" s="1"/>
      <c r="AA23" s="1"/>
      <c r="AB23" s="1"/>
      <c r="AC23" s="1"/>
    </row>
    <row r="24" spans="1:29" ht="15.75" customHeight="1" x14ac:dyDescent="0.2">
      <c r="A24" s="1"/>
      <c r="B24" s="58" t="s">
        <v>46</v>
      </c>
      <c r="C24" s="75"/>
      <c r="D24" s="76">
        <f>SUM(D21:D23)</f>
        <v>1</v>
      </c>
      <c r="E24" s="77"/>
      <c r="F24" s="78"/>
      <c r="G24" s="78"/>
      <c r="H24" s="78"/>
      <c r="I24" s="78"/>
      <c r="J24" s="79"/>
      <c r="K24" s="63">
        <f t="shared" ref="K24:M24" si="10">SUM(K21:K23)</f>
        <v>72.5</v>
      </c>
      <c r="L24" s="64">
        <f t="shared" si="10"/>
        <v>75.5</v>
      </c>
      <c r="M24" s="65">
        <f t="shared" si="10"/>
        <v>72.368421052631575</v>
      </c>
      <c r="N24" s="1"/>
      <c r="O24" s="46"/>
      <c r="P24" s="44"/>
      <c r="Q24" s="45"/>
      <c r="R24" s="44"/>
      <c r="S24" s="44"/>
      <c r="T24" s="44"/>
      <c r="U24" s="44"/>
      <c r="V24" s="46"/>
      <c r="W24" s="46"/>
      <c r="X24" s="1"/>
      <c r="Y24" s="1"/>
      <c r="Z24" s="1"/>
      <c r="AA24" s="1"/>
      <c r="AB24" s="1"/>
      <c r="AC24" s="1"/>
    </row>
    <row r="25" spans="1:29" ht="15.75" customHeight="1" x14ac:dyDescent="0.2">
      <c r="A25" s="1"/>
      <c r="B25" s="52"/>
      <c r="C25" s="1"/>
      <c r="D25" s="1"/>
      <c r="E25" s="1"/>
      <c r="F25" s="1"/>
      <c r="G25" s="1"/>
      <c r="H25" s="1"/>
      <c r="I25" s="1"/>
      <c r="J25" s="1"/>
      <c r="K25" s="66" t="s">
        <v>47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2">
      <c r="A26" s="1"/>
      <c r="B26" s="52"/>
      <c r="C26" s="5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2">
      <c r="A27" s="1"/>
      <c r="B27" s="5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15"/>
    <row r="227" spans="1:29" ht="15.75" customHeight="1" x14ac:dyDescent="0.15"/>
    <row r="228" spans="1:29" ht="15.75" customHeight="1" x14ac:dyDescent="0.15"/>
    <row r="229" spans="1:29" ht="15.75" customHeight="1" x14ac:dyDescent="0.15"/>
    <row r="230" spans="1:29" ht="15.75" customHeight="1" x14ac:dyDescent="0.15"/>
    <row r="231" spans="1:29" ht="15.75" customHeight="1" x14ac:dyDescent="0.15"/>
    <row r="232" spans="1:29" ht="15.75" customHeight="1" x14ac:dyDescent="0.15"/>
    <row r="233" spans="1:29" ht="15.75" customHeight="1" x14ac:dyDescent="0.15"/>
    <row r="234" spans="1:29" ht="15.75" customHeight="1" x14ac:dyDescent="0.15"/>
    <row r="235" spans="1:29" ht="15.75" customHeight="1" x14ac:dyDescent="0.15"/>
    <row r="236" spans="1:29" ht="15.75" customHeight="1" x14ac:dyDescent="0.15"/>
    <row r="237" spans="1:29" ht="15.75" customHeight="1" x14ac:dyDescent="0.15"/>
    <row r="238" spans="1:29" ht="15.75" customHeight="1" x14ac:dyDescent="0.15"/>
    <row r="239" spans="1:29" ht="15.75" customHeight="1" x14ac:dyDescent="0.15"/>
    <row r="240" spans="1:29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sheetProtection sheet="1" objects="1" scenarios="1" selectLockedCells="1" selectUnlockedCells="1"/>
  <mergeCells count="12">
    <mergeCell ref="V10:W10"/>
    <mergeCell ref="E19:G19"/>
    <mergeCell ref="V19:W19"/>
    <mergeCell ref="H19:J19"/>
    <mergeCell ref="K19:M19"/>
    <mergeCell ref="R19:S19"/>
    <mergeCell ref="T19:U19"/>
    <mergeCell ref="E10:G10"/>
    <mergeCell ref="H10:J10"/>
    <mergeCell ref="K10:M10"/>
    <mergeCell ref="R10:S10"/>
    <mergeCell ref="T10:U10"/>
  </mergeCells>
  <pageMargins left="0.7" right="0.7" top="0.78740157499999996" bottom="0.78740157499999996" header="0" footer="0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Pojasnila!$G$4:$G$8</xm:f>
          </x14:formula1>
          <xm:sqref>E22:G22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991"/>
  <sheetViews>
    <sheetView tabSelected="1" workbookViewId="0"/>
  </sheetViews>
  <sheetFormatPr baseColWidth="10" defaultColWidth="12.6640625" defaultRowHeight="15" customHeight="1" x14ac:dyDescent="0.15"/>
  <cols>
    <col min="1" max="1" width="1.5" customWidth="1"/>
    <col min="2" max="2" width="17.1640625" customWidth="1"/>
    <col min="3" max="3" width="47.6640625" customWidth="1"/>
    <col min="4" max="4" width="10" customWidth="1"/>
    <col min="5" max="6" width="11.6640625" customWidth="1"/>
    <col min="7" max="7" width="12.83203125" customWidth="1"/>
    <col min="8" max="8" width="15.6640625" customWidth="1"/>
    <col min="9" max="11" width="11.6640625" customWidth="1"/>
    <col min="12" max="12" width="10.5" customWidth="1"/>
    <col min="13" max="13" width="11.1640625" customWidth="1"/>
    <col min="14" max="14" width="10.6640625" customWidth="1"/>
    <col min="15" max="15" width="10.5" customWidth="1"/>
    <col min="16" max="17" width="9.6640625" customWidth="1"/>
    <col min="18" max="18" width="6.83203125" customWidth="1"/>
    <col min="19" max="19" width="12" customWidth="1"/>
    <col min="20" max="20" width="12.5" customWidth="1"/>
    <col min="21" max="21" width="12" customWidth="1"/>
    <col min="22" max="22" width="10.1640625" customWidth="1"/>
    <col min="23" max="23" width="8.83203125" customWidth="1"/>
    <col min="24" max="26" width="9" customWidth="1"/>
    <col min="27" max="27" width="9.33203125" customWidth="1"/>
    <col min="28" max="32" width="7.1640625" customWidth="1"/>
    <col min="33" max="33" width="9.6640625" customWidth="1"/>
  </cols>
  <sheetData>
    <row r="1" spans="1:33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3" x14ac:dyDescent="0.2">
      <c r="A6" s="1"/>
      <c r="B6" s="1"/>
      <c r="C6" s="1"/>
      <c r="D6" s="2" t="s">
        <v>48</v>
      </c>
      <c r="E6" s="2"/>
      <c r="J6" s="1"/>
      <c r="K6" s="1"/>
      <c r="L6" s="1"/>
      <c r="M6" s="1"/>
      <c r="N6" s="1"/>
      <c r="O6" s="1"/>
      <c r="P6" s="1"/>
      <c r="Q6" s="1"/>
      <c r="R6" s="1"/>
      <c r="S6" s="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2" x14ac:dyDescent="0.2">
      <c r="A8" s="1"/>
      <c r="B8" s="80" t="s">
        <v>49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2.25" customHeight="1" x14ac:dyDescent="0.2">
      <c r="A10" s="1"/>
      <c r="B10" s="81" t="s">
        <v>40</v>
      </c>
      <c r="C10" s="5" t="s">
        <v>3</v>
      </c>
      <c r="D10" s="6" t="s">
        <v>4</v>
      </c>
      <c r="E10" s="130" t="s">
        <v>24</v>
      </c>
      <c r="F10" s="131"/>
      <c r="G10" s="132"/>
      <c r="H10" s="130" t="s">
        <v>6</v>
      </c>
      <c r="I10" s="131"/>
      <c r="J10" s="132"/>
      <c r="K10" s="133" t="s">
        <v>32</v>
      </c>
      <c r="L10" s="134"/>
      <c r="M10" s="135"/>
      <c r="N10" s="1"/>
      <c r="O10" s="7"/>
      <c r="P10" s="8"/>
      <c r="Q10" s="8"/>
      <c r="R10" s="128"/>
      <c r="S10" s="129"/>
      <c r="T10" s="128"/>
      <c r="U10" s="129"/>
      <c r="V10" s="128"/>
      <c r="W10" s="129"/>
      <c r="X10" s="1"/>
      <c r="Y10" s="1"/>
      <c r="Z10" s="1"/>
      <c r="AA10" s="1"/>
      <c r="AB10" s="1"/>
      <c r="AC10" s="1"/>
    </row>
    <row r="11" spans="1:33" ht="30" x14ac:dyDescent="0.2">
      <c r="A11" s="9"/>
      <c r="B11" s="54"/>
      <c r="C11" s="11"/>
      <c r="D11" s="55"/>
      <c r="E11" s="13" t="s">
        <v>8</v>
      </c>
      <c r="F11" s="14" t="s">
        <v>9</v>
      </c>
      <c r="G11" s="15" t="s">
        <v>10</v>
      </c>
      <c r="H11" s="13" t="s">
        <v>8</v>
      </c>
      <c r="I11" s="14" t="s">
        <v>9</v>
      </c>
      <c r="J11" s="15" t="s">
        <v>10</v>
      </c>
      <c r="K11" s="13" t="s">
        <v>8</v>
      </c>
      <c r="L11" s="14" t="s">
        <v>9</v>
      </c>
      <c r="M11" s="15" t="s">
        <v>10</v>
      </c>
      <c r="N11" s="9"/>
      <c r="O11" s="16"/>
      <c r="P11" s="16"/>
      <c r="Q11" s="16"/>
      <c r="R11" s="17"/>
      <c r="S11" s="17"/>
      <c r="T11" s="17"/>
      <c r="U11" s="17"/>
      <c r="V11" s="17"/>
      <c r="W11" s="17"/>
      <c r="X11" s="9"/>
      <c r="Y11" s="9"/>
      <c r="Z11" s="9"/>
      <c r="AA11" s="9"/>
      <c r="AB11" s="9"/>
      <c r="AC11" s="9"/>
      <c r="AD11" s="82"/>
      <c r="AE11" s="82"/>
      <c r="AF11" s="82"/>
      <c r="AG11" s="82"/>
    </row>
    <row r="12" spans="1:33" ht="33.75" customHeight="1" x14ac:dyDescent="0.2">
      <c r="A12" s="1"/>
      <c r="B12" s="83" t="s">
        <v>11</v>
      </c>
      <c r="C12" s="33" t="s">
        <v>50</v>
      </c>
      <c r="D12" s="84">
        <v>0.8</v>
      </c>
      <c r="E12" s="20">
        <v>20000</v>
      </c>
      <c r="F12" s="21">
        <v>24000</v>
      </c>
      <c r="G12" s="22">
        <v>21000</v>
      </c>
      <c r="H12" s="35">
        <f t="shared" ref="H12:J12" si="0">MIN($E$12:$G$12)*100/E12</f>
        <v>100</v>
      </c>
      <c r="I12" s="24">
        <f t="shared" si="0"/>
        <v>83.333333333333329</v>
      </c>
      <c r="J12" s="25">
        <f t="shared" si="0"/>
        <v>95.238095238095241</v>
      </c>
      <c r="K12" s="23">
        <f t="shared" ref="K12:M12" si="1">H12*$D$12</f>
        <v>80</v>
      </c>
      <c r="L12" s="24">
        <f t="shared" si="1"/>
        <v>66.666666666666671</v>
      </c>
      <c r="M12" s="25">
        <f t="shared" si="1"/>
        <v>76.19047619047619</v>
      </c>
      <c r="N12" s="1"/>
      <c r="O12" s="27"/>
      <c r="P12" s="28"/>
      <c r="Q12" s="29"/>
      <c r="R12" s="30"/>
      <c r="S12" s="30"/>
      <c r="T12" s="28"/>
      <c r="U12" s="31"/>
      <c r="V12" s="28"/>
      <c r="W12" s="28"/>
      <c r="X12" s="1"/>
      <c r="Y12" s="1"/>
      <c r="Z12" s="1"/>
      <c r="AA12" s="1"/>
      <c r="AB12" s="1"/>
      <c r="AC12" s="1"/>
    </row>
    <row r="13" spans="1:33" ht="83.25" customHeight="1" x14ac:dyDescent="0.2">
      <c r="A13" s="1"/>
      <c r="B13" s="83" t="s">
        <v>51</v>
      </c>
      <c r="C13" s="33" t="s">
        <v>52</v>
      </c>
      <c r="D13" s="84">
        <v>0.2</v>
      </c>
      <c r="E13" s="85">
        <f>H21</f>
        <v>96.600000000000009</v>
      </c>
      <c r="F13" s="86">
        <f>H22</f>
        <v>22.650000000000002</v>
      </c>
      <c r="G13" s="87">
        <f>H23</f>
        <v>32.47</v>
      </c>
      <c r="H13" s="23">
        <f t="shared" ref="H13:J13" si="2">MIN($E$13:$G$13)*100/E13</f>
        <v>23.447204968944096</v>
      </c>
      <c r="I13" s="24">
        <f t="shared" si="2"/>
        <v>99.999999999999986</v>
      </c>
      <c r="J13" s="25">
        <f t="shared" si="2"/>
        <v>69.756698490914687</v>
      </c>
      <c r="K13" s="23">
        <f t="shared" ref="K13:M13" si="3">H13*$D$13</f>
        <v>4.6894409937888195</v>
      </c>
      <c r="L13" s="24">
        <f t="shared" si="3"/>
        <v>20</v>
      </c>
      <c r="M13" s="25">
        <f t="shared" si="3"/>
        <v>13.951339698182938</v>
      </c>
      <c r="N13" s="1"/>
      <c r="O13" s="27"/>
      <c r="P13" s="36"/>
      <c r="Q13" s="29"/>
      <c r="R13" s="28"/>
      <c r="S13" s="28"/>
      <c r="T13" s="28"/>
      <c r="U13" s="28"/>
      <c r="V13" s="28"/>
      <c r="W13" s="28"/>
      <c r="X13" s="1"/>
      <c r="Y13" s="1"/>
      <c r="Z13" s="1"/>
      <c r="AA13" s="1"/>
      <c r="AB13" s="1"/>
      <c r="AC13" s="1"/>
    </row>
    <row r="14" spans="1:33" ht="17" x14ac:dyDescent="0.2">
      <c r="A14" s="1"/>
      <c r="B14" s="58" t="s">
        <v>19</v>
      </c>
      <c r="C14" s="61"/>
      <c r="D14" s="88">
        <f>SUM(D12:D13)</f>
        <v>1</v>
      </c>
      <c r="E14" s="61"/>
      <c r="F14" s="61"/>
      <c r="G14" s="61"/>
      <c r="H14" s="61"/>
      <c r="I14" s="61"/>
      <c r="J14" s="61"/>
      <c r="K14" s="64">
        <f t="shared" ref="K14:M14" si="4">SUM(K12:K13)</f>
        <v>84.689440993788821</v>
      </c>
      <c r="L14" s="64">
        <f t="shared" si="4"/>
        <v>86.666666666666671</v>
      </c>
      <c r="M14" s="65">
        <f t="shared" si="4"/>
        <v>90.141815888659124</v>
      </c>
      <c r="N14" s="1"/>
      <c r="O14" s="46"/>
      <c r="P14" s="44"/>
      <c r="Q14" s="45"/>
      <c r="R14" s="44"/>
      <c r="S14" s="44"/>
      <c r="T14" s="44"/>
      <c r="U14" s="44"/>
      <c r="V14" s="46"/>
      <c r="W14" s="46"/>
      <c r="X14" s="1"/>
      <c r="Y14" s="1"/>
      <c r="Z14" s="1"/>
      <c r="AA14" s="1"/>
      <c r="AB14" s="1"/>
      <c r="AC14" s="1"/>
    </row>
    <row r="15" spans="1:33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66" t="s">
        <v>53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0.25" customHeight="1" x14ac:dyDescent="0.2">
      <c r="A17" s="1"/>
      <c r="B17" s="80" t="s">
        <v>54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3" customHeight="1" x14ac:dyDescent="0.2">
      <c r="A18" s="1"/>
      <c r="B18" s="4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57.75" customHeight="1" x14ac:dyDescent="0.2">
      <c r="A19" s="1"/>
      <c r="B19" s="89"/>
      <c r="C19" s="136" t="s">
        <v>55</v>
      </c>
      <c r="D19" s="137"/>
      <c r="E19" s="136" t="s">
        <v>56</v>
      </c>
      <c r="F19" s="137"/>
      <c r="G19" s="90" t="s">
        <v>57</v>
      </c>
      <c r="H19" s="91" t="s">
        <v>58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3" ht="17" x14ac:dyDescent="0.2">
      <c r="A20" s="1"/>
      <c r="B20" s="92"/>
      <c r="C20" s="93" t="s">
        <v>59</v>
      </c>
      <c r="D20" s="94" t="s">
        <v>60</v>
      </c>
      <c r="E20" s="95" t="s">
        <v>59</v>
      </c>
      <c r="F20" s="94" t="s">
        <v>60</v>
      </c>
      <c r="G20" s="96"/>
      <c r="H20" s="9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3" ht="18.75" customHeight="1" x14ac:dyDescent="0.2">
      <c r="A21" s="1"/>
      <c r="B21" s="98" t="s">
        <v>8</v>
      </c>
      <c r="C21" s="35">
        <v>0.90600000000000003</v>
      </c>
      <c r="D21" s="34">
        <v>0.38200000000000001</v>
      </c>
      <c r="E21" s="99">
        <v>0.5</v>
      </c>
      <c r="F21" s="100">
        <v>0.5</v>
      </c>
      <c r="G21" s="101">
        <v>150</v>
      </c>
      <c r="H21" s="102">
        <f t="shared" ref="H21:H23" si="5">(C21*E21+D21*F21)*G21</f>
        <v>96.600000000000009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3" ht="21" customHeight="1" x14ac:dyDescent="0.2">
      <c r="A22" s="1"/>
      <c r="B22" s="98" t="s">
        <v>9</v>
      </c>
      <c r="C22" s="35">
        <v>0.90600000000000003</v>
      </c>
      <c r="D22" s="34"/>
      <c r="E22" s="99">
        <v>1</v>
      </c>
      <c r="F22" s="34"/>
      <c r="G22" s="101">
        <v>25</v>
      </c>
      <c r="H22" s="102">
        <f t="shared" si="5"/>
        <v>22.650000000000002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3" ht="20.25" customHeight="1" x14ac:dyDescent="0.2">
      <c r="A23" s="1"/>
      <c r="B23" s="103" t="s">
        <v>10</v>
      </c>
      <c r="C23" s="104">
        <v>0.38200000000000001</v>
      </c>
      <c r="D23" s="105"/>
      <c r="E23" s="106">
        <v>1</v>
      </c>
      <c r="F23" s="105"/>
      <c r="G23" s="107">
        <v>85</v>
      </c>
      <c r="H23" s="108">
        <f t="shared" si="5"/>
        <v>32.47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3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24" customHeight="1" x14ac:dyDescent="0.2">
      <c r="A25" s="1"/>
      <c r="B25" s="80" t="s">
        <v>61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45" customHeight="1" x14ac:dyDescent="0.2">
      <c r="A27" s="1"/>
      <c r="B27" s="109" t="s">
        <v>62</v>
      </c>
      <c r="C27" s="110" t="s">
        <v>3</v>
      </c>
      <c r="D27" s="5" t="s">
        <v>22</v>
      </c>
      <c r="E27" s="48" t="s">
        <v>23</v>
      </c>
      <c r="F27" s="48" t="s">
        <v>4</v>
      </c>
      <c r="G27" s="130" t="s">
        <v>24</v>
      </c>
      <c r="H27" s="131"/>
      <c r="I27" s="132"/>
      <c r="J27" s="130" t="s">
        <v>6</v>
      </c>
      <c r="K27" s="131"/>
      <c r="L27" s="132"/>
      <c r="M27" s="133" t="s">
        <v>32</v>
      </c>
      <c r="N27" s="134"/>
      <c r="O27" s="13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customHeight="1" x14ac:dyDescent="0.2">
      <c r="A28" s="9"/>
      <c r="B28" s="10"/>
      <c r="C28" s="11"/>
      <c r="D28" s="11"/>
      <c r="E28" s="55"/>
      <c r="F28" s="111"/>
      <c r="G28" s="13" t="s">
        <v>8</v>
      </c>
      <c r="H28" s="14" t="s">
        <v>9</v>
      </c>
      <c r="I28" s="15" t="s">
        <v>10</v>
      </c>
      <c r="J28" s="13" t="s">
        <v>8</v>
      </c>
      <c r="K28" s="14" t="s">
        <v>9</v>
      </c>
      <c r="L28" s="15" t="s">
        <v>10</v>
      </c>
      <c r="M28" s="13" t="s">
        <v>8</v>
      </c>
      <c r="N28" s="14" t="s">
        <v>9</v>
      </c>
      <c r="O28" s="15" t="s">
        <v>10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44.25" customHeight="1" x14ac:dyDescent="0.2">
      <c r="A29" s="1"/>
      <c r="B29" s="18" t="s">
        <v>11</v>
      </c>
      <c r="C29" s="33" t="s">
        <v>50</v>
      </c>
      <c r="D29" s="112"/>
      <c r="E29" s="113"/>
      <c r="F29" s="72">
        <v>0.8</v>
      </c>
      <c r="G29" s="73">
        <v>20000</v>
      </c>
      <c r="H29" s="21">
        <v>24000</v>
      </c>
      <c r="I29" s="22">
        <v>21000</v>
      </c>
      <c r="J29" s="35">
        <f t="shared" ref="J29:L29" si="6">MIN($E$12:$G$12)*100/G29</f>
        <v>100</v>
      </c>
      <c r="K29" s="24">
        <f t="shared" si="6"/>
        <v>83.333333333333329</v>
      </c>
      <c r="L29" s="25">
        <f t="shared" si="6"/>
        <v>95.238095238095241</v>
      </c>
      <c r="M29" s="23">
        <f t="shared" ref="M29:O29" si="7">J29*$D$12</f>
        <v>80</v>
      </c>
      <c r="N29" s="24">
        <f t="shared" si="7"/>
        <v>66.666666666666671</v>
      </c>
      <c r="O29" s="26">
        <f t="shared" si="7"/>
        <v>76.19047619047619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36" x14ac:dyDescent="0.2">
      <c r="A30" s="1"/>
      <c r="B30" s="18" t="s">
        <v>51</v>
      </c>
      <c r="C30" s="114" t="s">
        <v>63</v>
      </c>
      <c r="D30" s="24">
        <v>20</v>
      </c>
      <c r="E30" s="115">
        <v>80</v>
      </c>
      <c r="F30" s="72">
        <v>0.2</v>
      </c>
      <c r="G30" s="116">
        <f>H21</f>
        <v>96.600000000000009</v>
      </c>
      <c r="H30" s="86">
        <f>H22</f>
        <v>22.650000000000002</v>
      </c>
      <c r="I30" s="87">
        <f>H23</f>
        <v>32.47</v>
      </c>
      <c r="J30" s="23">
        <f t="shared" ref="J30:L30" si="8">IF(G30&lt;=20,100,IF(G30&gt;=80,0,(80-G30)/60*100))</f>
        <v>0</v>
      </c>
      <c r="K30" s="24">
        <f t="shared" si="8"/>
        <v>95.583333333333314</v>
      </c>
      <c r="L30" s="25">
        <f t="shared" si="8"/>
        <v>79.216666666666669</v>
      </c>
      <c r="M30" s="23">
        <f t="shared" ref="M30:O30" si="9">J30*$D$13</f>
        <v>0</v>
      </c>
      <c r="N30" s="24">
        <f t="shared" si="9"/>
        <v>19.116666666666664</v>
      </c>
      <c r="O30" s="26">
        <f t="shared" si="9"/>
        <v>15.843333333333334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25.5" customHeight="1" x14ac:dyDescent="0.2">
      <c r="A31" s="1"/>
      <c r="B31" s="37" t="s">
        <v>19</v>
      </c>
      <c r="C31" s="38"/>
      <c r="D31" s="50"/>
      <c r="E31" s="51"/>
      <c r="F31" s="117">
        <f>SUM(F29:F30)</f>
        <v>1</v>
      </c>
      <c r="G31" s="40"/>
      <c r="H31" s="38"/>
      <c r="I31" s="38"/>
      <c r="J31" s="38"/>
      <c r="K31" s="38"/>
      <c r="L31" s="39"/>
      <c r="M31" s="41">
        <f t="shared" ref="M31:O31" si="10">SUM(M29:M30)</f>
        <v>80</v>
      </c>
      <c r="N31" s="42">
        <f t="shared" si="10"/>
        <v>85.783333333333331</v>
      </c>
      <c r="O31" s="43">
        <f t="shared" si="10"/>
        <v>92.033809523809524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6" t="s">
        <v>53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2.75" customHeight="1" x14ac:dyDescent="0.2">
      <c r="A35" s="1"/>
      <c r="B35" s="118"/>
      <c r="C35" s="118"/>
      <c r="D35" s="118"/>
      <c r="E35" s="8"/>
      <c r="F35" s="128"/>
      <c r="G35" s="129"/>
      <c r="H35" s="129"/>
      <c r="I35" s="128"/>
      <c r="J35" s="129"/>
      <c r="K35" s="129"/>
      <c r="L35" s="128"/>
      <c r="M35" s="129"/>
      <c r="N35" s="12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</sheetData>
  <sheetProtection sheet="1" objects="1" scenarios="1" selectLockedCells="1" selectUnlockedCells="1"/>
  <mergeCells count="14">
    <mergeCell ref="G27:I27"/>
    <mergeCell ref="J27:L27"/>
    <mergeCell ref="M27:O27"/>
    <mergeCell ref="F35:H35"/>
    <mergeCell ref="I35:K35"/>
    <mergeCell ref="L35:N35"/>
    <mergeCell ref="V10:W10"/>
    <mergeCell ref="C19:D19"/>
    <mergeCell ref="E10:G10"/>
    <mergeCell ref="H10:J10"/>
    <mergeCell ref="K10:M10"/>
    <mergeCell ref="R10:S10"/>
    <mergeCell ref="T10:U10"/>
    <mergeCell ref="E19:F19"/>
  </mergeCells>
  <pageMargins left="0.7" right="0.7" top="0.78740157499999996" bottom="0.78740157499999996" header="0" footer="0"/>
  <pageSetup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8"/>
  <sheetViews>
    <sheetView workbookViewId="0">
      <selection sqref="A1:XFD1048576"/>
    </sheetView>
  </sheetViews>
  <sheetFormatPr baseColWidth="10" defaultColWidth="12.6640625" defaultRowHeight="15" customHeight="1" x14ac:dyDescent="0.15"/>
  <cols>
    <col min="1" max="1" width="7.1640625" customWidth="1"/>
    <col min="2" max="2" width="58.5" customWidth="1"/>
    <col min="3" max="3" width="95.1640625" customWidth="1"/>
    <col min="4" max="6" width="7.1640625" customWidth="1"/>
    <col min="7" max="7" width="12.33203125" hidden="1" customWidth="1"/>
    <col min="8" max="26" width="7.1640625" customWidth="1"/>
  </cols>
  <sheetData>
    <row r="1" spans="1:26" ht="30.75" customHeight="1" x14ac:dyDescent="0.2">
      <c r="A1" s="119" t="s">
        <v>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" customHeight="1" x14ac:dyDescent="0.2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16" x14ac:dyDescent="0.2">
      <c r="A3" s="121" t="s">
        <v>65</v>
      </c>
      <c r="B3" s="138" t="s">
        <v>66</v>
      </c>
      <c r="C3" s="129"/>
      <c r="D3" s="129"/>
      <c r="E3" s="129"/>
      <c r="F3" s="129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16" x14ac:dyDescent="0.2">
      <c r="A4" s="121"/>
      <c r="B4" s="123" t="s">
        <v>67</v>
      </c>
      <c r="C4" s="123" t="s">
        <v>68</v>
      </c>
      <c r="D4" s="123"/>
      <c r="E4" s="123"/>
      <c r="F4" s="123"/>
      <c r="G4" s="123" t="s">
        <v>44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16" x14ac:dyDescent="0.2">
      <c r="A5" s="121"/>
      <c r="B5" s="123" t="s">
        <v>69</v>
      </c>
      <c r="C5" s="123" t="s">
        <v>70</v>
      </c>
      <c r="D5" s="123"/>
      <c r="E5" s="123"/>
      <c r="F5" s="123"/>
      <c r="G5" s="123" t="s">
        <v>43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spans="1:26" ht="16" x14ac:dyDescent="0.2">
      <c r="A6" s="121"/>
      <c r="B6" s="123" t="s">
        <v>71</v>
      </c>
      <c r="C6" s="123" t="s">
        <v>72</v>
      </c>
      <c r="D6" s="123"/>
      <c r="E6" s="123"/>
      <c r="F6" s="123"/>
      <c r="G6" s="123" t="s">
        <v>42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16" x14ac:dyDescent="0.2">
      <c r="A7" s="121"/>
      <c r="B7" s="123" t="s">
        <v>73</v>
      </c>
      <c r="C7" s="123" t="s">
        <v>74</v>
      </c>
      <c r="D7" s="123"/>
      <c r="E7" s="123"/>
      <c r="F7" s="123"/>
      <c r="G7" s="123" t="s">
        <v>75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26" ht="16" x14ac:dyDescent="0.2">
      <c r="A8" s="121"/>
      <c r="B8" s="123" t="s">
        <v>76</v>
      </c>
      <c r="C8" s="123" t="s">
        <v>77</v>
      </c>
      <c r="D8" s="123"/>
      <c r="E8" s="123"/>
      <c r="F8" s="123"/>
      <c r="G8" s="123" t="s">
        <v>78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26" ht="6.75" customHeight="1" x14ac:dyDescent="0.2">
      <c r="A9" s="121"/>
      <c r="B9" s="122"/>
      <c r="C9" s="122"/>
      <c r="D9" s="122"/>
      <c r="E9" s="122"/>
      <c r="F9" s="122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spans="1:26" ht="21" customHeight="1" x14ac:dyDescent="0.2">
      <c r="A10" s="121" t="s">
        <v>79</v>
      </c>
      <c r="B10" s="139" t="s">
        <v>80</v>
      </c>
      <c r="C10" s="129"/>
      <c r="D10" s="129"/>
      <c r="E10" s="129"/>
      <c r="F10" s="129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1:26" ht="16" x14ac:dyDescent="0.2">
      <c r="A11" s="125" t="s">
        <v>81</v>
      </c>
      <c r="B11" s="120" t="s">
        <v>82</v>
      </c>
      <c r="C11" s="123"/>
      <c r="D11" s="123"/>
      <c r="E11" s="123"/>
      <c r="F11" s="123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1:26" ht="16" x14ac:dyDescent="0.2">
      <c r="A12" s="121"/>
      <c r="B12" s="123" t="s">
        <v>83</v>
      </c>
      <c r="C12" s="123"/>
      <c r="D12" s="123"/>
      <c r="E12" s="123"/>
      <c r="F12" s="123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26" ht="18" customHeight="1" x14ac:dyDescent="0.2">
      <c r="A13" s="125" t="s">
        <v>84</v>
      </c>
      <c r="B13" s="120" t="s">
        <v>85</v>
      </c>
      <c r="C13" s="122"/>
      <c r="D13" s="122"/>
      <c r="E13" s="122"/>
      <c r="F13" s="122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26" ht="61.5" customHeight="1" x14ac:dyDescent="0.2">
      <c r="A14" s="121"/>
      <c r="B14" s="126" t="s">
        <v>86</v>
      </c>
      <c r="C14" s="127" t="s">
        <v>87</v>
      </c>
      <c r="E14" s="122"/>
      <c r="F14" s="122"/>
      <c r="G14" s="122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 ht="6" customHeight="1" x14ac:dyDescent="0.2">
      <c r="A15" s="121"/>
      <c r="B15" s="122"/>
      <c r="C15" s="122"/>
      <c r="D15" s="122"/>
      <c r="E15" s="122"/>
      <c r="F15" s="122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ht="18" customHeight="1" x14ac:dyDescent="0.2">
      <c r="A16" s="121" t="s">
        <v>88</v>
      </c>
      <c r="B16" s="138" t="s">
        <v>89</v>
      </c>
      <c r="C16" s="129"/>
      <c r="D16" s="129"/>
      <c r="E16" s="129"/>
      <c r="F16" s="129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ht="16" x14ac:dyDescent="0.2">
      <c r="A17" s="125" t="s">
        <v>81</v>
      </c>
      <c r="B17" s="120" t="s">
        <v>82</v>
      </c>
      <c r="C17" s="123"/>
      <c r="D17" s="123"/>
      <c r="E17" s="123"/>
      <c r="F17" s="123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ht="16" x14ac:dyDescent="0.2">
      <c r="A18" s="121"/>
      <c r="B18" s="123" t="s">
        <v>90</v>
      </c>
      <c r="C18" s="123"/>
      <c r="D18" s="123"/>
      <c r="E18" s="123"/>
      <c r="F18" s="123"/>
      <c r="G18" s="120" t="s">
        <v>34</v>
      </c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27.75" customHeight="1" x14ac:dyDescent="0.2">
      <c r="A19" s="125" t="s">
        <v>84</v>
      </c>
      <c r="B19" s="120" t="s">
        <v>85</v>
      </c>
      <c r="C19" s="124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ht="63.75" customHeight="1" x14ac:dyDescent="0.2">
      <c r="A20" s="125"/>
      <c r="B20" s="126" t="s">
        <v>91</v>
      </c>
      <c r="C20" s="127" t="s">
        <v>92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ht="8.25" customHeight="1" x14ac:dyDescent="0.2">
      <c r="A21" s="125"/>
      <c r="B21" s="122"/>
      <c r="C21" s="122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 ht="27.75" customHeight="1" x14ac:dyDescent="0.2">
      <c r="A22" s="125" t="s">
        <v>93</v>
      </c>
      <c r="B22" s="138" t="s">
        <v>94</v>
      </c>
      <c r="C22" s="129"/>
      <c r="D22" s="120"/>
      <c r="E22" s="120"/>
      <c r="F22" s="120"/>
      <c r="G22" s="120" t="s">
        <v>35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 ht="16" x14ac:dyDescent="0.2">
      <c r="A23" s="120"/>
      <c r="B23" s="123" t="s">
        <v>67</v>
      </c>
      <c r="C23" s="120" t="s">
        <v>95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 ht="16" x14ac:dyDescent="0.2">
      <c r="A24" s="120"/>
      <c r="B24" s="123" t="s">
        <v>76</v>
      </c>
      <c r="C24" s="120" t="s">
        <v>96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26" ht="12.75" customHeight="1" x14ac:dyDescent="0.2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pans="1:26" ht="12.75" customHeight="1" x14ac:dyDescent="0.2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pans="1:26" ht="12.75" customHeight="1" x14ac:dyDescent="0.2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spans="1:26" ht="12.75" customHeight="1" x14ac:dyDescent="0.2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pans="1:26" ht="12.75" customHeight="1" x14ac:dyDescent="0.2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1:26" ht="12.75" customHeight="1" x14ac:dyDescent="0.2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1:26" ht="12.7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spans="1:26" ht="12.75" customHeight="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1:26" ht="12.75" customHeight="1" x14ac:dyDescent="0.2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pans="1:26" ht="12.75" customHeight="1" x14ac:dyDescent="0.2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spans="1:26" ht="12.75" customHeight="1" x14ac:dyDescent="0.2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spans="1:26" ht="12.7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spans="1:26" ht="12.75" customHeight="1" x14ac:dyDescent="0.2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pans="1:26" ht="12.75" customHeight="1" x14ac:dyDescent="0.2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spans="1:26" ht="12.75" customHeight="1" x14ac:dyDescent="0.2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1:26" ht="12.75" customHeight="1" x14ac:dyDescent="0.2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spans="1:26" ht="12.75" customHeight="1" x14ac:dyDescent="0.2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spans="1:26" ht="12.75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spans="1:26" ht="12.75" customHeight="1" x14ac:dyDescent="0.2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pans="1:26" ht="12.75" customHeight="1" x14ac:dyDescent="0.2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pans="1:26" ht="12.75" customHeight="1" x14ac:dyDescent="0.2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spans="1:26" ht="12.75" customHeight="1" x14ac:dyDescent="0.2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spans="1:26" ht="12.75" customHeight="1" x14ac:dyDescent="0.2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spans="1:26" ht="12.75" customHeight="1" x14ac:dyDescent="0.2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1:26" ht="12.75" customHeight="1" x14ac:dyDescent="0.2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spans="1:26" ht="12.75" customHeight="1" x14ac:dyDescent="0.2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1:26" ht="12.75" customHeight="1" x14ac:dyDescent="0.2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spans="1:26" ht="12.75" customHeight="1" x14ac:dyDescent="0.2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spans="1:26" ht="12.75" customHeight="1" x14ac:dyDescent="0.2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4" spans="1:26" ht="12.75" customHeight="1" x14ac:dyDescent="0.2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spans="1:26" ht="12.75" customHeight="1" x14ac:dyDescent="0.2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spans="1:26" ht="12.75" customHeight="1" x14ac:dyDescent="0.2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spans="1:26" ht="12.75" customHeight="1" x14ac:dyDescent="0.2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spans="1:26" ht="12.75" customHeight="1" x14ac:dyDescent="0.2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</row>
    <row r="59" spans="1:26" ht="12.75" customHeight="1" x14ac:dyDescent="0.2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</row>
    <row r="60" spans="1:26" ht="12.75" customHeight="1" x14ac:dyDescent="0.2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</row>
    <row r="61" spans="1:26" ht="12.75" customHeight="1" x14ac:dyDescent="0.2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</row>
    <row r="62" spans="1:26" ht="12.75" customHeight="1" x14ac:dyDescent="0.2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</row>
    <row r="63" spans="1:26" ht="12.75" customHeight="1" x14ac:dyDescent="0.2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</row>
    <row r="64" spans="1:26" ht="12.75" customHeight="1" x14ac:dyDescent="0.2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</row>
    <row r="65" spans="1:26" ht="12.75" customHeight="1" x14ac:dyDescent="0.2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</row>
    <row r="66" spans="1:26" ht="12.75" customHeight="1" x14ac:dyDescent="0.2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</row>
    <row r="67" spans="1:26" ht="12.75" customHeight="1" x14ac:dyDescent="0.2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</row>
    <row r="68" spans="1:26" ht="12.75" customHeight="1" x14ac:dyDescent="0.2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spans="1:26" ht="12.75" customHeight="1" x14ac:dyDescent="0.2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1:26" ht="12.75" customHeight="1" x14ac:dyDescent="0.2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</row>
    <row r="71" spans="1:26" ht="12.75" customHeight="1" x14ac:dyDescent="0.2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</row>
    <row r="72" spans="1:26" ht="12.75" customHeight="1" x14ac:dyDescent="0.2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spans="1:26" ht="12.75" customHeight="1" x14ac:dyDescent="0.2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  <row r="74" spans="1:26" ht="12.75" customHeight="1" x14ac:dyDescent="0.2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1:26" ht="12.75" customHeight="1" x14ac:dyDescent="0.2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</row>
    <row r="76" spans="1:26" ht="12.75" customHeight="1" x14ac:dyDescent="0.2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</row>
    <row r="77" spans="1:26" ht="12.75" customHeight="1" x14ac:dyDescent="0.2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</row>
    <row r="78" spans="1:26" ht="12.75" customHeight="1" x14ac:dyDescent="0.2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</row>
    <row r="79" spans="1:26" ht="12.75" customHeight="1" x14ac:dyDescent="0.2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</row>
    <row r="80" spans="1:26" ht="12.75" customHeight="1" x14ac:dyDescent="0.2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</row>
    <row r="81" spans="1:26" ht="12.75" customHeight="1" x14ac:dyDescent="0.2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</row>
    <row r="82" spans="1:26" ht="12.75" customHeight="1" x14ac:dyDescent="0.2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</row>
    <row r="83" spans="1:26" ht="12.75" customHeight="1" x14ac:dyDescent="0.2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</row>
    <row r="84" spans="1:26" ht="12.75" customHeight="1" x14ac:dyDescent="0.2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</row>
    <row r="85" spans="1:26" ht="12.75" customHeight="1" x14ac:dyDescent="0.2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</row>
    <row r="86" spans="1:26" ht="12.75" customHeight="1" x14ac:dyDescent="0.2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spans="1:26" ht="12.75" customHeight="1" x14ac:dyDescent="0.2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</row>
    <row r="88" spans="1:26" ht="12.75" customHeight="1" x14ac:dyDescent="0.2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</row>
    <row r="89" spans="1:26" ht="12.75" customHeight="1" x14ac:dyDescent="0.2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</row>
    <row r="90" spans="1:26" ht="12.75" customHeight="1" x14ac:dyDescent="0.2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</row>
    <row r="91" spans="1:26" ht="12.75" customHeight="1" x14ac:dyDescent="0.2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</row>
    <row r="92" spans="1:26" ht="12.75" customHeight="1" x14ac:dyDescent="0.2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</row>
    <row r="93" spans="1:26" ht="12.75" customHeight="1" x14ac:dyDescent="0.2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</row>
    <row r="94" spans="1:26" ht="12.75" customHeight="1" x14ac:dyDescent="0.2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</row>
    <row r="95" spans="1:26" ht="12.75" customHeight="1" x14ac:dyDescent="0.2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</row>
    <row r="96" spans="1:26" ht="12.75" customHeight="1" x14ac:dyDescent="0.2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</row>
    <row r="97" spans="1:26" ht="12.75" customHeight="1" x14ac:dyDescent="0.2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</row>
    <row r="98" spans="1:26" ht="12.75" customHeight="1" x14ac:dyDescent="0.2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</row>
    <row r="99" spans="1:26" ht="12.75" customHeight="1" x14ac:dyDescent="0.2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</row>
    <row r="100" spans="1:26" ht="12.75" customHeight="1" x14ac:dyDescent="0.2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</row>
    <row r="101" spans="1:26" ht="12.75" customHeight="1" x14ac:dyDescent="0.2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</row>
    <row r="102" spans="1:26" ht="12.75" customHeight="1" x14ac:dyDescent="0.2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</row>
    <row r="103" spans="1:26" ht="12.75" customHeight="1" x14ac:dyDescent="0.2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</row>
    <row r="104" spans="1:26" ht="12.75" customHeight="1" x14ac:dyDescent="0.2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</row>
    <row r="105" spans="1:26" ht="12.75" customHeight="1" x14ac:dyDescent="0.2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</row>
    <row r="106" spans="1:26" ht="12.75" customHeight="1" x14ac:dyDescent="0.2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</row>
    <row r="107" spans="1:26" ht="12.75" customHeight="1" x14ac:dyDescent="0.2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</row>
    <row r="108" spans="1:26" ht="12.75" customHeight="1" x14ac:dyDescent="0.2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</row>
    <row r="109" spans="1:26" ht="12.75" customHeight="1" x14ac:dyDescent="0.2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</row>
    <row r="110" spans="1:26" ht="12.75" customHeight="1" x14ac:dyDescent="0.2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</row>
    <row r="111" spans="1:26" ht="12.75" customHeight="1" x14ac:dyDescent="0.2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</row>
    <row r="112" spans="1:26" ht="12.75" customHeight="1" x14ac:dyDescent="0.2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</row>
    <row r="113" spans="1:26" ht="12.75" customHeight="1" x14ac:dyDescent="0.2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</row>
    <row r="114" spans="1:26" ht="12.75" customHeight="1" x14ac:dyDescent="0.2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</row>
    <row r="115" spans="1:26" ht="12.75" customHeight="1" x14ac:dyDescent="0.2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</row>
    <row r="116" spans="1:26" ht="12.75" customHeight="1" x14ac:dyDescent="0.2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spans="1:26" ht="12.75" customHeight="1" x14ac:dyDescent="0.2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</row>
    <row r="118" spans="1:26" ht="12.75" customHeight="1" x14ac:dyDescent="0.2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</row>
    <row r="119" spans="1:26" ht="12.75" customHeight="1" x14ac:dyDescent="0.2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</row>
    <row r="120" spans="1:26" ht="12.75" customHeight="1" x14ac:dyDescent="0.2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</row>
    <row r="121" spans="1:26" ht="12.75" customHeight="1" x14ac:dyDescent="0.2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</row>
    <row r="122" spans="1:26" ht="12.75" customHeight="1" x14ac:dyDescent="0.2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</row>
    <row r="123" spans="1:26" ht="12.75" customHeight="1" x14ac:dyDescent="0.2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</row>
    <row r="124" spans="1:26" ht="12.75" customHeight="1" x14ac:dyDescent="0.2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</row>
    <row r="125" spans="1:26" ht="12.75" customHeight="1" x14ac:dyDescent="0.2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</row>
    <row r="126" spans="1:26" ht="12.75" customHeight="1" x14ac:dyDescent="0.2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</row>
    <row r="127" spans="1:26" ht="12.75" customHeight="1" x14ac:dyDescent="0.2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</row>
    <row r="128" spans="1:26" ht="12.75" customHeight="1" x14ac:dyDescent="0.2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</row>
    <row r="129" spans="1:26" ht="12.75" customHeight="1" x14ac:dyDescent="0.2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</row>
    <row r="130" spans="1:26" ht="12.75" customHeight="1" x14ac:dyDescent="0.2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</row>
    <row r="131" spans="1:26" ht="12.75" customHeight="1" x14ac:dyDescent="0.2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</row>
    <row r="132" spans="1:26" ht="12.75" customHeight="1" x14ac:dyDescent="0.2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</row>
    <row r="133" spans="1:26" ht="12.75" customHeight="1" x14ac:dyDescent="0.2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</row>
    <row r="134" spans="1:26" ht="12.75" customHeight="1" x14ac:dyDescent="0.2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</row>
    <row r="135" spans="1:26" ht="12.75" customHeight="1" x14ac:dyDescent="0.2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</row>
    <row r="136" spans="1:26" ht="12.75" customHeight="1" x14ac:dyDescent="0.2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</row>
    <row r="137" spans="1:26" ht="12.75" customHeight="1" x14ac:dyDescent="0.2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</row>
    <row r="138" spans="1:26" ht="12.75" customHeight="1" x14ac:dyDescent="0.2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</row>
    <row r="139" spans="1:26" ht="12.75" customHeight="1" x14ac:dyDescent="0.2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</row>
    <row r="140" spans="1:26" ht="12.75" customHeight="1" x14ac:dyDescent="0.2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</row>
    <row r="141" spans="1:26" ht="12.75" customHeight="1" x14ac:dyDescent="0.2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</row>
    <row r="142" spans="1:26" ht="12.75" customHeight="1" x14ac:dyDescent="0.2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</row>
    <row r="143" spans="1:26" ht="12.75" customHeight="1" x14ac:dyDescent="0.2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</row>
    <row r="144" spans="1:26" ht="12.75" customHeight="1" x14ac:dyDescent="0.2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</row>
    <row r="145" spans="1:26" ht="12.75" customHeight="1" x14ac:dyDescent="0.2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</row>
    <row r="146" spans="1:26" ht="12.75" customHeight="1" x14ac:dyDescent="0.2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</row>
    <row r="147" spans="1:26" ht="12.75" customHeight="1" x14ac:dyDescent="0.2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</row>
    <row r="148" spans="1:26" ht="12.75" customHeight="1" x14ac:dyDescent="0.2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</row>
    <row r="149" spans="1:26" ht="12.75" customHeight="1" x14ac:dyDescent="0.2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</row>
    <row r="150" spans="1:26" ht="12.75" customHeight="1" x14ac:dyDescent="0.2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spans="1:26" ht="12.75" customHeight="1" x14ac:dyDescent="0.2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</row>
    <row r="152" spans="1:26" ht="12.75" customHeight="1" x14ac:dyDescent="0.2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spans="1:26" ht="12.75" customHeight="1" x14ac:dyDescent="0.2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</row>
    <row r="154" spans="1:26" ht="12.75" customHeight="1" x14ac:dyDescent="0.2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spans="1:26" ht="12.75" customHeight="1" x14ac:dyDescent="0.2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</row>
    <row r="156" spans="1:26" ht="12.75" customHeight="1" x14ac:dyDescent="0.2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spans="1:26" ht="12.75" customHeight="1" x14ac:dyDescent="0.2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</row>
    <row r="158" spans="1:26" ht="12.75" customHeight="1" x14ac:dyDescent="0.2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spans="1:26" ht="12.75" customHeight="1" x14ac:dyDescent="0.2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</row>
    <row r="160" spans="1:26" ht="12.75" customHeight="1" x14ac:dyDescent="0.2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spans="1:26" ht="12.75" customHeight="1" x14ac:dyDescent="0.2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</row>
    <row r="162" spans="1:26" ht="12.75" customHeight="1" x14ac:dyDescent="0.2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</row>
    <row r="163" spans="1:26" ht="12.75" customHeight="1" x14ac:dyDescent="0.2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</row>
    <row r="164" spans="1:26" ht="12.75" customHeight="1" x14ac:dyDescent="0.2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</row>
    <row r="165" spans="1:26" ht="12.75" customHeight="1" x14ac:dyDescent="0.2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</row>
    <row r="166" spans="1:26" ht="12.75" customHeight="1" x14ac:dyDescent="0.2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</row>
    <row r="167" spans="1:26" ht="12.75" customHeight="1" x14ac:dyDescent="0.2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</row>
    <row r="168" spans="1:26" ht="12.75" customHeight="1" x14ac:dyDescent="0.2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</row>
    <row r="169" spans="1:26" ht="12.75" customHeight="1" x14ac:dyDescent="0.2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</row>
    <row r="170" spans="1:26" ht="12.75" customHeight="1" x14ac:dyDescent="0.2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</row>
    <row r="171" spans="1:26" ht="12.75" customHeight="1" x14ac:dyDescent="0.2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</row>
    <row r="172" spans="1:26" ht="12.75" customHeight="1" x14ac:dyDescent="0.2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</row>
    <row r="173" spans="1:26" ht="12.75" customHeight="1" x14ac:dyDescent="0.2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</row>
    <row r="174" spans="1:26" ht="12.75" customHeight="1" x14ac:dyDescent="0.2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</row>
    <row r="175" spans="1:26" ht="12.75" customHeight="1" x14ac:dyDescent="0.2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</row>
    <row r="176" spans="1:26" ht="12.75" customHeight="1" x14ac:dyDescent="0.2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</row>
    <row r="177" spans="1:26" ht="12.75" customHeight="1" x14ac:dyDescent="0.2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</row>
    <row r="178" spans="1:26" ht="12.75" customHeight="1" x14ac:dyDescent="0.2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</row>
    <row r="179" spans="1:26" ht="12.75" customHeight="1" x14ac:dyDescent="0.2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</row>
    <row r="180" spans="1:26" ht="12.75" customHeight="1" x14ac:dyDescent="0.2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</row>
    <row r="181" spans="1:26" ht="12.75" customHeight="1" x14ac:dyDescent="0.2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</row>
    <row r="182" spans="1:26" ht="12.75" customHeight="1" x14ac:dyDescent="0.2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</row>
    <row r="183" spans="1:26" ht="12.75" customHeight="1" x14ac:dyDescent="0.2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</row>
    <row r="184" spans="1:26" ht="12.75" customHeight="1" x14ac:dyDescent="0.2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</row>
    <row r="185" spans="1:26" ht="12.75" customHeight="1" x14ac:dyDescent="0.2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</row>
    <row r="186" spans="1:26" ht="12.75" customHeight="1" x14ac:dyDescent="0.2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</row>
    <row r="187" spans="1:26" ht="12.75" customHeight="1" x14ac:dyDescent="0.2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</row>
    <row r="188" spans="1:26" ht="12.75" customHeight="1" x14ac:dyDescent="0.2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</row>
    <row r="189" spans="1:26" ht="12.75" customHeight="1" x14ac:dyDescent="0.2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</row>
    <row r="190" spans="1:26" ht="12.75" customHeight="1" x14ac:dyDescent="0.2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</row>
    <row r="191" spans="1:26" ht="12.75" customHeight="1" x14ac:dyDescent="0.2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</row>
    <row r="192" spans="1:26" ht="12.75" customHeight="1" x14ac:dyDescent="0.2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</row>
    <row r="193" spans="1:26" ht="12.75" customHeight="1" x14ac:dyDescent="0.2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</row>
    <row r="194" spans="1:26" ht="12.75" customHeight="1" x14ac:dyDescent="0.2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</row>
    <row r="195" spans="1:26" ht="12.75" customHeight="1" x14ac:dyDescent="0.2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</row>
    <row r="196" spans="1:26" ht="12.75" customHeight="1" x14ac:dyDescent="0.2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</row>
    <row r="197" spans="1:26" ht="12.75" customHeight="1" x14ac:dyDescent="0.2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</row>
    <row r="198" spans="1:26" ht="12.75" customHeight="1" x14ac:dyDescent="0.2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</row>
    <row r="199" spans="1:26" ht="12.75" customHeight="1" x14ac:dyDescent="0.2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</row>
    <row r="200" spans="1:26" ht="12.75" customHeight="1" x14ac:dyDescent="0.2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</row>
    <row r="201" spans="1:26" ht="12.75" customHeight="1" x14ac:dyDescent="0.2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</row>
    <row r="202" spans="1:26" ht="12.75" customHeight="1" x14ac:dyDescent="0.2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</row>
    <row r="203" spans="1:26" ht="12.75" customHeight="1" x14ac:dyDescent="0.2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</row>
    <row r="204" spans="1:26" ht="12.75" customHeight="1" x14ac:dyDescent="0.2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</row>
    <row r="205" spans="1:26" ht="12.75" customHeight="1" x14ac:dyDescent="0.2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</row>
    <row r="206" spans="1:26" ht="12.75" customHeight="1" x14ac:dyDescent="0.2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</row>
    <row r="207" spans="1:26" ht="12.75" customHeight="1" x14ac:dyDescent="0.2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</row>
    <row r="208" spans="1:26" ht="12.75" customHeight="1" x14ac:dyDescent="0.2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</row>
    <row r="209" spans="1:26" ht="12.75" customHeight="1" x14ac:dyDescent="0.2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</row>
    <row r="210" spans="1:26" ht="12.75" customHeight="1" x14ac:dyDescent="0.2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</row>
    <row r="211" spans="1:26" ht="12.75" customHeight="1" x14ac:dyDescent="0.2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</row>
    <row r="212" spans="1:26" ht="12.75" customHeight="1" x14ac:dyDescent="0.2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</row>
    <row r="213" spans="1:26" ht="12.75" customHeight="1" x14ac:dyDescent="0.2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</row>
    <row r="214" spans="1:26" ht="12.75" customHeight="1" x14ac:dyDescent="0.2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</row>
    <row r="215" spans="1:26" ht="12.75" customHeight="1" x14ac:dyDescent="0.2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</row>
    <row r="216" spans="1:26" ht="12.75" customHeight="1" x14ac:dyDescent="0.2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</row>
    <row r="217" spans="1:26" ht="12.75" customHeight="1" x14ac:dyDescent="0.2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</row>
    <row r="218" spans="1:26" ht="12.75" customHeight="1" x14ac:dyDescent="0.2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</row>
    <row r="219" spans="1:26" ht="12.75" customHeight="1" x14ac:dyDescent="0.2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</row>
    <row r="220" spans="1:26" ht="12.75" customHeight="1" x14ac:dyDescent="0.2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</row>
    <row r="221" spans="1:26" ht="12.75" customHeight="1" x14ac:dyDescent="0.2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</row>
    <row r="222" spans="1:26" ht="12.75" customHeight="1" x14ac:dyDescent="0.2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</row>
    <row r="223" spans="1:26" ht="12.75" customHeight="1" x14ac:dyDescent="0.2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</row>
    <row r="224" spans="1:26" ht="12.75" customHeight="1" x14ac:dyDescent="0.2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</row>
    <row r="225" spans="1:26" ht="12.75" customHeight="1" x14ac:dyDescent="0.2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</row>
    <row r="226" spans="1:26" ht="12.75" customHeight="1" x14ac:dyDescent="0.2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</row>
    <row r="227" spans="1:26" ht="12.75" customHeight="1" x14ac:dyDescent="0.2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</row>
    <row r="228" spans="1:26" ht="12.75" customHeight="1" x14ac:dyDescent="0.2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</row>
    <row r="229" spans="1:26" ht="12.75" customHeight="1" x14ac:dyDescent="0.2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</row>
    <row r="230" spans="1:26" ht="12.75" customHeight="1" x14ac:dyDescent="0.2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</row>
    <row r="231" spans="1:26" ht="12.75" customHeight="1" x14ac:dyDescent="0.2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</row>
    <row r="232" spans="1:26" ht="12.75" customHeight="1" x14ac:dyDescent="0.2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</row>
    <row r="233" spans="1:26" ht="12.75" customHeight="1" x14ac:dyDescent="0.2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</row>
    <row r="234" spans="1:26" ht="12.75" customHeight="1" x14ac:dyDescent="0.2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</row>
    <row r="235" spans="1:26" ht="12.75" customHeight="1" x14ac:dyDescent="0.2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</row>
    <row r="236" spans="1:26" ht="12.75" customHeight="1" x14ac:dyDescent="0.2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</row>
    <row r="237" spans="1:26" ht="12.75" customHeight="1" x14ac:dyDescent="0.2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</row>
    <row r="238" spans="1:26" ht="12.75" customHeight="1" x14ac:dyDescent="0.2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</row>
    <row r="239" spans="1:26" ht="12.75" customHeight="1" x14ac:dyDescent="0.2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</row>
    <row r="240" spans="1:26" ht="12.75" customHeight="1" x14ac:dyDescent="0.2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</row>
    <row r="241" spans="1:26" ht="12.75" customHeight="1" x14ac:dyDescent="0.2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</row>
    <row r="242" spans="1:26" ht="12.75" customHeight="1" x14ac:dyDescent="0.2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</row>
    <row r="243" spans="1:26" ht="12.75" customHeight="1" x14ac:dyDescent="0.2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</row>
    <row r="244" spans="1:26" ht="12.75" customHeight="1" x14ac:dyDescent="0.2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</row>
    <row r="245" spans="1:26" ht="12.75" customHeight="1" x14ac:dyDescent="0.2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</row>
    <row r="246" spans="1:26" ht="12.75" customHeight="1" x14ac:dyDescent="0.2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</row>
    <row r="247" spans="1:26" ht="12.75" customHeight="1" x14ac:dyDescent="0.2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</row>
    <row r="248" spans="1:26" ht="12.75" customHeight="1" x14ac:dyDescent="0.2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</row>
    <row r="249" spans="1:26" ht="12.75" customHeight="1" x14ac:dyDescent="0.2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</row>
    <row r="250" spans="1:26" ht="12.75" customHeight="1" x14ac:dyDescent="0.2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</row>
    <row r="251" spans="1:26" ht="12.75" customHeight="1" x14ac:dyDescent="0.2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</row>
    <row r="252" spans="1:26" ht="12.75" customHeight="1" x14ac:dyDescent="0.2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</row>
    <row r="253" spans="1:26" ht="12.75" customHeight="1" x14ac:dyDescent="0.2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</row>
    <row r="254" spans="1:26" ht="12.75" customHeight="1" x14ac:dyDescent="0.2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</row>
    <row r="255" spans="1:26" ht="12.75" customHeight="1" x14ac:dyDescent="0.2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</row>
    <row r="256" spans="1:26" ht="12.75" customHeight="1" x14ac:dyDescent="0.2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</row>
    <row r="257" spans="1:26" ht="12.75" customHeight="1" x14ac:dyDescent="0.2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</row>
    <row r="258" spans="1:26" ht="12.75" customHeight="1" x14ac:dyDescent="0.2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</row>
    <row r="259" spans="1:26" ht="12.75" customHeight="1" x14ac:dyDescent="0.2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</row>
    <row r="260" spans="1:26" ht="12.75" customHeight="1" x14ac:dyDescent="0.2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</row>
    <row r="261" spans="1:26" ht="12.75" customHeight="1" x14ac:dyDescent="0.2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</row>
    <row r="262" spans="1:26" ht="12.75" customHeight="1" x14ac:dyDescent="0.2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</row>
    <row r="263" spans="1:26" ht="12.75" customHeight="1" x14ac:dyDescent="0.2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</row>
    <row r="264" spans="1:26" ht="12.75" customHeight="1" x14ac:dyDescent="0.2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</row>
    <row r="265" spans="1:26" ht="12.75" customHeight="1" x14ac:dyDescent="0.2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</row>
    <row r="266" spans="1:26" ht="12.75" customHeight="1" x14ac:dyDescent="0.2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</row>
    <row r="267" spans="1:26" ht="12.75" customHeight="1" x14ac:dyDescent="0.2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</row>
    <row r="268" spans="1:26" ht="12.75" customHeight="1" x14ac:dyDescent="0.2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</row>
    <row r="269" spans="1:26" ht="12.75" customHeight="1" x14ac:dyDescent="0.2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</row>
    <row r="270" spans="1:26" ht="12.75" customHeight="1" x14ac:dyDescent="0.2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</row>
    <row r="271" spans="1:26" ht="12.75" customHeight="1" x14ac:dyDescent="0.2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</row>
    <row r="272" spans="1:26" ht="12.75" customHeight="1" x14ac:dyDescent="0.2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</row>
    <row r="273" spans="1:26" ht="12.75" customHeight="1" x14ac:dyDescent="0.2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</row>
    <row r="274" spans="1:26" ht="12.75" customHeight="1" x14ac:dyDescent="0.2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</row>
    <row r="275" spans="1:26" ht="12.75" customHeight="1" x14ac:dyDescent="0.2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</row>
    <row r="276" spans="1:26" ht="12.75" customHeight="1" x14ac:dyDescent="0.2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</row>
    <row r="277" spans="1:26" ht="12.75" customHeight="1" x14ac:dyDescent="0.2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</row>
    <row r="278" spans="1:26" ht="12.75" customHeight="1" x14ac:dyDescent="0.2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</row>
    <row r="279" spans="1:26" ht="12.75" customHeight="1" x14ac:dyDescent="0.2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</row>
    <row r="280" spans="1:26" ht="12.75" customHeight="1" x14ac:dyDescent="0.2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</row>
    <row r="281" spans="1:26" ht="12.75" customHeight="1" x14ac:dyDescent="0.2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</row>
    <row r="282" spans="1:26" ht="12.75" customHeight="1" x14ac:dyDescent="0.2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</row>
    <row r="283" spans="1:26" ht="12.75" customHeight="1" x14ac:dyDescent="0.2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</row>
    <row r="284" spans="1:26" ht="12.75" customHeight="1" x14ac:dyDescent="0.2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</row>
    <row r="285" spans="1:26" ht="12.75" customHeight="1" x14ac:dyDescent="0.2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</row>
    <row r="286" spans="1:26" ht="12.75" customHeight="1" x14ac:dyDescent="0.2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</row>
    <row r="287" spans="1:26" ht="12.75" customHeight="1" x14ac:dyDescent="0.2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</row>
    <row r="288" spans="1:26" ht="12.75" customHeight="1" x14ac:dyDescent="0.2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</row>
    <row r="289" spans="1:26" ht="12.75" customHeight="1" x14ac:dyDescent="0.2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</row>
    <row r="290" spans="1:26" ht="12.75" customHeight="1" x14ac:dyDescent="0.2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</row>
    <row r="291" spans="1:26" ht="12.75" customHeight="1" x14ac:dyDescent="0.2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</row>
    <row r="292" spans="1:26" ht="12.75" customHeight="1" x14ac:dyDescent="0.2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</row>
    <row r="293" spans="1:26" ht="12.75" customHeight="1" x14ac:dyDescent="0.2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</row>
    <row r="294" spans="1:26" ht="12.75" customHeight="1" x14ac:dyDescent="0.2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</row>
    <row r="295" spans="1:26" ht="12.75" customHeight="1" x14ac:dyDescent="0.2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</row>
    <row r="296" spans="1:26" ht="12.75" customHeight="1" x14ac:dyDescent="0.2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</row>
    <row r="297" spans="1:26" ht="12.75" customHeight="1" x14ac:dyDescent="0.2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</row>
    <row r="298" spans="1:26" ht="12.75" customHeight="1" x14ac:dyDescent="0.2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</row>
    <row r="299" spans="1:26" ht="12.75" customHeight="1" x14ac:dyDescent="0.2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</row>
    <row r="300" spans="1:26" ht="12.75" customHeight="1" x14ac:dyDescent="0.2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</row>
    <row r="301" spans="1:26" ht="12.75" customHeight="1" x14ac:dyDescent="0.2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</row>
    <row r="302" spans="1:26" ht="12.75" customHeight="1" x14ac:dyDescent="0.2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</row>
    <row r="303" spans="1:26" ht="12.75" customHeight="1" x14ac:dyDescent="0.2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</row>
    <row r="304" spans="1:26" ht="12.75" customHeight="1" x14ac:dyDescent="0.2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</row>
    <row r="305" spans="1:26" ht="12.75" customHeight="1" x14ac:dyDescent="0.2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</row>
    <row r="306" spans="1:26" ht="12.75" customHeight="1" x14ac:dyDescent="0.2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</row>
    <row r="307" spans="1:26" ht="12.75" customHeight="1" x14ac:dyDescent="0.2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</row>
    <row r="308" spans="1:26" ht="12.75" customHeight="1" x14ac:dyDescent="0.2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</row>
    <row r="309" spans="1:26" ht="12.75" customHeight="1" x14ac:dyDescent="0.2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</row>
    <row r="310" spans="1:26" ht="12.75" customHeight="1" x14ac:dyDescent="0.2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</row>
    <row r="311" spans="1:26" ht="12.75" customHeight="1" x14ac:dyDescent="0.2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</row>
    <row r="312" spans="1:26" ht="12.75" customHeight="1" x14ac:dyDescent="0.2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</row>
    <row r="313" spans="1:26" ht="12.75" customHeight="1" x14ac:dyDescent="0.2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</row>
    <row r="314" spans="1:26" ht="12.75" customHeight="1" x14ac:dyDescent="0.2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</row>
    <row r="315" spans="1:26" ht="12.75" customHeight="1" x14ac:dyDescent="0.2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</row>
    <row r="316" spans="1:26" ht="12.75" customHeight="1" x14ac:dyDescent="0.2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</row>
    <row r="317" spans="1:26" ht="12.75" customHeight="1" x14ac:dyDescent="0.2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</row>
    <row r="318" spans="1:26" ht="12.75" customHeight="1" x14ac:dyDescent="0.2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</row>
    <row r="319" spans="1:26" ht="12.75" customHeight="1" x14ac:dyDescent="0.2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</row>
    <row r="320" spans="1:26" ht="12.75" customHeight="1" x14ac:dyDescent="0.2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</row>
    <row r="321" spans="1:26" ht="12.75" customHeight="1" x14ac:dyDescent="0.2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</row>
    <row r="322" spans="1:26" ht="12.75" customHeight="1" x14ac:dyDescent="0.2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</row>
    <row r="323" spans="1:26" ht="12.75" customHeight="1" x14ac:dyDescent="0.2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</row>
    <row r="324" spans="1:26" ht="12.75" customHeight="1" x14ac:dyDescent="0.2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</row>
    <row r="325" spans="1:26" ht="12.75" customHeight="1" x14ac:dyDescent="0.2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</row>
    <row r="326" spans="1:26" ht="12.75" customHeight="1" x14ac:dyDescent="0.2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</row>
    <row r="327" spans="1:26" ht="12.75" customHeight="1" x14ac:dyDescent="0.2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</row>
    <row r="328" spans="1:26" ht="12.75" customHeight="1" x14ac:dyDescent="0.2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</row>
    <row r="329" spans="1:26" ht="12.75" customHeight="1" x14ac:dyDescent="0.2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</row>
    <row r="330" spans="1:26" ht="12.75" customHeight="1" x14ac:dyDescent="0.2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</row>
    <row r="331" spans="1:26" ht="12.75" customHeight="1" x14ac:dyDescent="0.2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</row>
    <row r="332" spans="1:26" ht="12.75" customHeight="1" x14ac:dyDescent="0.2">
      <c r="A332" s="120"/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</row>
    <row r="333" spans="1:26" ht="12.75" customHeight="1" x14ac:dyDescent="0.2">
      <c r="A333" s="120"/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</row>
    <row r="334" spans="1:26" ht="12.75" customHeight="1" x14ac:dyDescent="0.2">
      <c r="A334" s="120"/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</row>
    <row r="335" spans="1:26" ht="12.75" customHeight="1" x14ac:dyDescent="0.2">
      <c r="A335" s="120"/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</row>
    <row r="336" spans="1:26" ht="12.75" customHeight="1" x14ac:dyDescent="0.2">
      <c r="A336" s="120"/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</row>
    <row r="337" spans="1:26" ht="12.75" customHeight="1" x14ac:dyDescent="0.2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</row>
    <row r="338" spans="1:26" ht="12.75" customHeight="1" x14ac:dyDescent="0.2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</row>
    <row r="339" spans="1:26" ht="12.75" customHeight="1" x14ac:dyDescent="0.2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</row>
    <row r="340" spans="1:26" ht="12.75" customHeight="1" x14ac:dyDescent="0.2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</row>
    <row r="341" spans="1:26" ht="12.75" customHeight="1" x14ac:dyDescent="0.2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</row>
    <row r="342" spans="1:26" ht="12.75" customHeight="1" x14ac:dyDescent="0.2">
      <c r="A342" s="120"/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</row>
    <row r="343" spans="1:26" ht="12.75" customHeight="1" x14ac:dyDescent="0.2">
      <c r="A343" s="120"/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</row>
    <row r="344" spans="1:26" ht="12.75" customHeight="1" x14ac:dyDescent="0.2">
      <c r="A344" s="120"/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</row>
    <row r="345" spans="1:26" ht="12.75" customHeight="1" x14ac:dyDescent="0.2">
      <c r="A345" s="120"/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</row>
    <row r="346" spans="1:26" ht="12.75" customHeight="1" x14ac:dyDescent="0.2">
      <c r="A346" s="120"/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</row>
    <row r="347" spans="1:26" ht="12.75" customHeight="1" x14ac:dyDescent="0.2">
      <c r="A347" s="120"/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</row>
    <row r="348" spans="1:26" ht="12.75" customHeight="1" x14ac:dyDescent="0.2">
      <c r="A348" s="120"/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</row>
    <row r="349" spans="1:26" ht="12.75" customHeight="1" x14ac:dyDescent="0.2">
      <c r="A349" s="120"/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</row>
    <row r="350" spans="1:26" ht="12.75" customHeight="1" x14ac:dyDescent="0.2">
      <c r="A350" s="120"/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</row>
    <row r="351" spans="1:26" ht="12.75" customHeight="1" x14ac:dyDescent="0.2">
      <c r="A351" s="120"/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</row>
    <row r="352" spans="1:26" ht="12.75" customHeight="1" x14ac:dyDescent="0.2">
      <c r="A352" s="120"/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</row>
    <row r="353" spans="1:26" ht="12.75" customHeight="1" x14ac:dyDescent="0.2">
      <c r="A353" s="120"/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</row>
    <row r="354" spans="1:26" ht="12.75" customHeight="1" x14ac:dyDescent="0.2">
      <c r="A354" s="120"/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</row>
    <row r="355" spans="1:26" ht="12.75" customHeight="1" x14ac:dyDescent="0.2">
      <c r="A355" s="120"/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</row>
    <row r="356" spans="1:26" ht="12.75" customHeight="1" x14ac:dyDescent="0.2">
      <c r="A356" s="120"/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</row>
    <row r="357" spans="1:26" ht="12.75" customHeight="1" x14ac:dyDescent="0.2">
      <c r="A357" s="120"/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</row>
    <row r="358" spans="1:26" ht="12.75" customHeight="1" x14ac:dyDescent="0.2">
      <c r="A358" s="120"/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</row>
    <row r="359" spans="1:26" ht="12.75" customHeight="1" x14ac:dyDescent="0.2">
      <c r="A359" s="120"/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</row>
    <row r="360" spans="1:26" ht="12.75" customHeight="1" x14ac:dyDescent="0.2">
      <c r="A360" s="120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</row>
    <row r="361" spans="1:26" ht="12.75" customHeight="1" x14ac:dyDescent="0.2">
      <c r="A361" s="120"/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</row>
    <row r="362" spans="1:26" ht="12.75" customHeight="1" x14ac:dyDescent="0.2">
      <c r="A362" s="120"/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</row>
    <row r="363" spans="1:26" ht="12.75" customHeight="1" x14ac:dyDescent="0.2">
      <c r="A363" s="120"/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</row>
    <row r="364" spans="1:26" ht="12.75" customHeight="1" x14ac:dyDescent="0.2">
      <c r="A364" s="120"/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</row>
    <row r="365" spans="1:26" ht="12.75" customHeight="1" x14ac:dyDescent="0.2">
      <c r="A365" s="120"/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</row>
    <row r="366" spans="1:26" ht="12.75" customHeight="1" x14ac:dyDescent="0.2">
      <c r="A366" s="120"/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</row>
    <row r="367" spans="1:26" ht="12.75" customHeight="1" x14ac:dyDescent="0.2">
      <c r="A367" s="120"/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</row>
    <row r="368" spans="1:26" ht="12.75" customHeight="1" x14ac:dyDescent="0.2">
      <c r="A368" s="120"/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</row>
    <row r="369" spans="1:26" ht="12.75" customHeight="1" x14ac:dyDescent="0.2">
      <c r="A369" s="120"/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</row>
    <row r="370" spans="1:26" ht="12.75" customHeight="1" x14ac:dyDescent="0.2">
      <c r="A370" s="120"/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</row>
    <row r="371" spans="1:26" ht="12.75" customHeight="1" x14ac:dyDescent="0.2">
      <c r="A371" s="120"/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</row>
    <row r="372" spans="1:26" ht="12.75" customHeight="1" x14ac:dyDescent="0.2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</row>
    <row r="373" spans="1:26" ht="12.75" customHeight="1" x14ac:dyDescent="0.2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</row>
    <row r="374" spans="1:26" ht="12.75" customHeight="1" x14ac:dyDescent="0.2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</row>
    <row r="375" spans="1:26" ht="12.75" customHeight="1" x14ac:dyDescent="0.2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</row>
    <row r="376" spans="1:26" ht="12.75" customHeight="1" x14ac:dyDescent="0.2">
      <c r="A376" s="120"/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</row>
    <row r="377" spans="1:26" ht="12.75" customHeight="1" x14ac:dyDescent="0.2">
      <c r="A377" s="120"/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</row>
    <row r="378" spans="1:26" ht="12.75" customHeight="1" x14ac:dyDescent="0.2">
      <c r="A378" s="120"/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</row>
    <row r="379" spans="1:26" ht="12.75" customHeight="1" x14ac:dyDescent="0.2">
      <c r="A379" s="120"/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</row>
    <row r="380" spans="1:26" ht="12.75" customHeight="1" x14ac:dyDescent="0.2">
      <c r="A380" s="120"/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</row>
    <row r="381" spans="1:26" ht="12.75" customHeight="1" x14ac:dyDescent="0.2">
      <c r="A381" s="120"/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</row>
    <row r="382" spans="1:26" ht="12.75" customHeight="1" x14ac:dyDescent="0.2">
      <c r="A382" s="120"/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</row>
    <row r="383" spans="1:26" ht="12.75" customHeight="1" x14ac:dyDescent="0.2">
      <c r="A383" s="12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</row>
    <row r="384" spans="1:26" ht="12.75" customHeight="1" x14ac:dyDescent="0.2">
      <c r="A384" s="120"/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</row>
    <row r="385" spans="1:26" ht="12.75" customHeight="1" x14ac:dyDescent="0.2">
      <c r="A385" s="120"/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</row>
    <row r="386" spans="1:26" ht="12.75" customHeight="1" x14ac:dyDescent="0.2">
      <c r="A386" s="120"/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</row>
    <row r="387" spans="1:26" ht="12.75" customHeight="1" x14ac:dyDescent="0.2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</row>
    <row r="388" spans="1:26" ht="12.75" customHeight="1" x14ac:dyDescent="0.2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</row>
    <row r="389" spans="1:26" ht="12.75" customHeight="1" x14ac:dyDescent="0.2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</row>
    <row r="390" spans="1:26" ht="12.75" customHeight="1" x14ac:dyDescent="0.2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</row>
    <row r="391" spans="1:26" ht="12.75" customHeight="1" x14ac:dyDescent="0.2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</row>
    <row r="392" spans="1:26" ht="12.75" customHeight="1" x14ac:dyDescent="0.2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</row>
    <row r="393" spans="1:26" ht="12.75" customHeight="1" x14ac:dyDescent="0.2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</row>
    <row r="394" spans="1:26" ht="12.75" customHeight="1" x14ac:dyDescent="0.2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</row>
    <row r="395" spans="1:26" ht="12.75" customHeight="1" x14ac:dyDescent="0.2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</row>
    <row r="396" spans="1:26" ht="12.75" customHeight="1" x14ac:dyDescent="0.2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</row>
    <row r="397" spans="1:26" ht="12.75" customHeight="1" x14ac:dyDescent="0.2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</row>
    <row r="398" spans="1:26" ht="12.75" customHeight="1" x14ac:dyDescent="0.2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</row>
    <row r="399" spans="1:26" ht="12.75" customHeight="1" x14ac:dyDescent="0.2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</row>
    <row r="400" spans="1:26" ht="12.75" customHeight="1" x14ac:dyDescent="0.2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</row>
    <row r="401" spans="1:26" ht="12.75" customHeight="1" x14ac:dyDescent="0.2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</row>
    <row r="402" spans="1:26" ht="12.75" customHeight="1" x14ac:dyDescent="0.2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</row>
    <row r="403" spans="1:26" ht="12.75" customHeight="1" x14ac:dyDescent="0.2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</row>
    <row r="404" spans="1:26" ht="12.75" customHeight="1" x14ac:dyDescent="0.2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</row>
    <row r="405" spans="1:26" ht="12.75" customHeight="1" x14ac:dyDescent="0.2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</row>
    <row r="406" spans="1:26" ht="12.75" customHeight="1" x14ac:dyDescent="0.2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</row>
    <row r="407" spans="1:26" ht="12.75" customHeight="1" x14ac:dyDescent="0.2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</row>
    <row r="408" spans="1:26" ht="12.75" customHeight="1" x14ac:dyDescent="0.2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</row>
    <row r="409" spans="1:26" ht="12.75" customHeight="1" x14ac:dyDescent="0.2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</row>
    <row r="410" spans="1:26" ht="12.75" customHeight="1" x14ac:dyDescent="0.2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</row>
    <row r="411" spans="1:26" ht="12.75" customHeight="1" x14ac:dyDescent="0.2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</row>
    <row r="412" spans="1:26" ht="12.75" customHeight="1" x14ac:dyDescent="0.2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</row>
    <row r="413" spans="1:26" ht="12.75" customHeight="1" x14ac:dyDescent="0.2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</row>
    <row r="414" spans="1:26" ht="12.75" customHeight="1" x14ac:dyDescent="0.2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</row>
    <row r="415" spans="1:26" ht="12.75" customHeight="1" x14ac:dyDescent="0.2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</row>
    <row r="416" spans="1:26" ht="12.75" customHeight="1" x14ac:dyDescent="0.2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</row>
    <row r="417" spans="1:26" ht="12.75" customHeight="1" x14ac:dyDescent="0.2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</row>
    <row r="418" spans="1:26" ht="12.75" customHeight="1" x14ac:dyDescent="0.2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</row>
    <row r="419" spans="1:26" ht="12.75" customHeight="1" x14ac:dyDescent="0.2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</row>
    <row r="420" spans="1:26" ht="12.75" customHeight="1" x14ac:dyDescent="0.2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</row>
    <row r="421" spans="1:26" ht="12.75" customHeight="1" x14ac:dyDescent="0.2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</row>
    <row r="422" spans="1:26" ht="12.75" customHeight="1" x14ac:dyDescent="0.2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</row>
    <row r="423" spans="1:26" ht="12.75" customHeight="1" x14ac:dyDescent="0.2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</row>
    <row r="424" spans="1:26" ht="12.75" customHeight="1" x14ac:dyDescent="0.2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</row>
    <row r="425" spans="1:26" ht="12.75" customHeight="1" x14ac:dyDescent="0.2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</row>
    <row r="426" spans="1:26" ht="12.75" customHeight="1" x14ac:dyDescent="0.2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</row>
    <row r="427" spans="1:26" ht="12.75" customHeight="1" x14ac:dyDescent="0.2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</row>
    <row r="428" spans="1:26" ht="12.75" customHeight="1" x14ac:dyDescent="0.2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</row>
    <row r="429" spans="1:26" ht="12.75" customHeight="1" x14ac:dyDescent="0.2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</row>
    <row r="430" spans="1:26" ht="12.75" customHeight="1" x14ac:dyDescent="0.2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</row>
    <row r="431" spans="1:26" ht="12.75" customHeight="1" x14ac:dyDescent="0.2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</row>
    <row r="432" spans="1:26" ht="12.75" customHeight="1" x14ac:dyDescent="0.2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</row>
    <row r="433" spans="1:26" ht="12.75" customHeight="1" x14ac:dyDescent="0.2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</row>
    <row r="434" spans="1:26" ht="12.75" customHeight="1" x14ac:dyDescent="0.2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</row>
    <row r="435" spans="1:26" ht="12.75" customHeight="1" x14ac:dyDescent="0.2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</row>
    <row r="436" spans="1:26" ht="12.75" customHeight="1" x14ac:dyDescent="0.2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</row>
    <row r="437" spans="1:26" ht="12.75" customHeight="1" x14ac:dyDescent="0.2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</row>
    <row r="438" spans="1:26" ht="12.75" customHeight="1" x14ac:dyDescent="0.2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</row>
    <row r="439" spans="1:26" ht="12.75" customHeight="1" x14ac:dyDescent="0.2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</row>
    <row r="440" spans="1:26" ht="12.75" customHeight="1" x14ac:dyDescent="0.2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</row>
    <row r="441" spans="1:26" ht="12.75" customHeight="1" x14ac:dyDescent="0.2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</row>
    <row r="442" spans="1:26" ht="12.75" customHeight="1" x14ac:dyDescent="0.2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</row>
    <row r="443" spans="1:26" ht="12.75" customHeight="1" x14ac:dyDescent="0.2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</row>
    <row r="444" spans="1:26" ht="12.75" customHeight="1" x14ac:dyDescent="0.2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</row>
    <row r="445" spans="1:26" ht="12.75" customHeight="1" x14ac:dyDescent="0.2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</row>
    <row r="446" spans="1:26" ht="12.75" customHeight="1" x14ac:dyDescent="0.2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</row>
    <row r="447" spans="1:26" ht="12.75" customHeight="1" x14ac:dyDescent="0.2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</row>
    <row r="448" spans="1:26" ht="12.75" customHeight="1" x14ac:dyDescent="0.2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</row>
    <row r="449" spans="1:26" ht="12.75" customHeight="1" x14ac:dyDescent="0.2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</row>
    <row r="450" spans="1:26" ht="12.75" customHeight="1" x14ac:dyDescent="0.2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</row>
    <row r="451" spans="1:26" ht="12.75" customHeight="1" x14ac:dyDescent="0.2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</row>
    <row r="452" spans="1:26" ht="12.75" customHeight="1" x14ac:dyDescent="0.2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</row>
    <row r="453" spans="1:26" ht="12.75" customHeight="1" x14ac:dyDescent="0.2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</row>
    <row r="454" spans="1:26" ht="12.75" customHeight="1" x14ac:dyDescent="0.2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</row>
    <row r="455" spans="1:26" ht="12.75" customHeight="1" x14ac:dyDescent="0.2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</row>
    <row r="456" spans="1:26" ht="12.75" customHeight="1" x14ac:dyDescent="0.2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</row>
    <row r="457" spans="1:26" ht="12.75" customHeight="1" x14ac:dyDescent="0.2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</row>
    <row r="458" spans="1:26" ht="12.75" customHeight="1" x14ac:dyDescent="0.2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</row>
    <row r="459" spans="1:26" ht="12.75" customHeight="1" x14ac:dyDescent="0.2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</row>
    <row r="460" spans="1:26" ht="12.75" customHeight="1" x14ac:dyDescent="0.2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</row>
    <row r="461" spans="1:26" ht="12.75" customHeight="1" x14ac:dyDescent="0.2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</row>
    <row r="462" spans="1:26" ht="12.75" customHeight="1" x14ac:dyDescent="0.2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</row>
    <row r="463" spans="1:26" ht="12.75" customHeight="1" x14ac:dyDescent="0.2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</row>
    <row r="464" spans="1:26" ht="12.75" customHeight="1" x14ac:dyDescent="0.2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</row>
    <row r="465" spans="1:26" ht="12.75" customHeight="1" x14ac:dyDescent="0.2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</row>
    <row r="466" spans="1:26" ht="12.75" customHeight="1" x14ac:dyDescent="0.2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</row>
    <row r="467" spans="1:26" ht="12.75" customHeight="1" x14ac:dyDescent="0.2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</row>
    <row r="468" spans="1:26" ht="12.75" customHeight="1" x14ac:dyDescent="0.2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</row>
    <row r="469" spans="1:26" ht="12.75" customHeight="1" x14ac:dyDescent="0.2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</row>
    <row r="470" spans="1:26" ht="12.75" customHeight="1" x14ac:dyDescent="0.2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</row>
    <row r="471" spans="1:26" ht="12.75" customHeight="1" x14ac:dyDescent="0.2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</row>
    <row r="472" spans="1:26" ht="12.75" customHeight="1" x14ac:dyDescent="0.2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</row>
    <row r="473" spans="1:26" ht="12.75" customHeight="1" x14ac:dyDescent="0.2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</row>
    <row r="474" spans="1:26" ht="12.75" customHeight="1" x14ac:dyDescent="0.2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</row>
    <row r="475" spans="1:26" ht="12.75" customHeight="1" x14ac:dyDescent="0.2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</row>
    <row r="476" spans="1:26" ht="12.75" customHeight="1" x14ac:dyDescent="0.2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</row>
    <row r="477" spans="1:26" ht="12.75" customHeight="1" x14ac:dyDescent="0.2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</row>
    <row r="478" spans="1:26" ht="12.75" customHeight="1" x14ac:dyDescent="0.2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</row>
    <row r="479" spans="1:26" ht="12.75" customHeight="1" x14ac:dyDescent="0.2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</row>
    <row r="480" spans="1:26" ht="12.75" customHeight="1" x14ac:dyDescent="0.2">
      <c r="A480" s="120"/>
      <c r="B480" s="120"/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</row>
    <row r="481" spans="1:26" ht="12.75" customHeight="1" x14ac:dyDescent="0.2">
      <c r="A481" s="120"/>
      <c r="B481" s="120"/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</row>
    <row r="482" spans="1:26" ht="12.75" customHeight="1" x14ac:dyDescent="0.2">
      <c r="A482" s="120"/>
      <c r="B482" s="120"/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</row>
    <row r="483" spans="1:26" ht="12.75" customHeight="1" x14ac:dyDescent="0.2">
      <c r="A483" s="120"/>
      <c r="B483" s="120"/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</row>
    <row r="484" spans="1:26" ht="12.75" customHeight="1" x14ac:dyDescent="0.2">
      <c r="A484" s="120"/>
      <c r="B484" s="120"/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</row>
    <row r="485" spans="1:26" ht="12.75" customHeight="1" x14ac:dyDescent="0.2">
      <c r="A485" s="120"/>
      <c r="B485" s="120"/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</row>
    <row r="486" spans="1:26" ht="12.75" customHeight="1" x14ac:dyDescent="0.2">
      <c r="A486" s="120"/>
      <c r="B486" s="120"/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</row>
    <row r="487" spans="1:26" ht="12.75" customHeight="1" x14ac:dyDescent="0.2">
      <c r="A487" s="120"/>
      <c r="B487" s="120"/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</row>
    <row r="488" spans="1:26" ht="12.75" customHeight="1" x14ac:dyDescent="0.2">
      <c r="A488" s="120"/>
      <c r="B488" s="120"/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</row>
    <row r="489" spans="1:26" ht="12.75" customHeight="1" x14ac:dyDescent="0.2">
      <c r="A489" s="120"/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</row>
    <row r="490" spans="1:26" ht="12.75" customHeight="1" x14ac:dyDescent="0.2">
      <c r="A490" s="120"/>
      <c r="B490" s="120"/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</row>
    <row r="491" spans="1:26" ht="12.75" customHeight="1" x14ac:dyDescent="0.2">
      <c r="A491" s="120"/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</row>
    <row r="492" spans="1:26" ht="12.75" customHeight="1" x14ac:dyDescent="0.2">
      <c r="A492" s="120"/>
      <c r="B492" s="120"/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</row>
    <row r="493" spans="1:26" ht="12.75" customHeight="1" x14ac:dyDescent="0.2">
      <c r="A493" s="120"/>
      <c r="B493" s="120"/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</row>
    <row r="494" spans="1:26" ht="12.75" customHeight="1" x14ac:dyDescent="0.2">
      <c r="A494" s="120"/>
      <c r="B494" s="120"/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</row>
    <row r="495" spans="1:26" ht="12.75" customHeight="1" x14ac:dyDescent="0.2">
      <c r="A495" s="120"/>
      <c r="B495" s="120"/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</row>
    <row r="496" spans="1:26" ht="12.75" customHeight="1" x14ac:dyDescent="0.2">
      <c r="A496" s="120"/>
      <c r="B496" s="120"/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</row>
    <row r="497" spans="1:26" ht="12.75" customHeight="1" x14ac:dyDescent="0.2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</row>
    <row r="498" spans="1:26" ht="12.75" customHeight="1" x14ac:dyDescent="0.2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</row>
    <row r="499" spans="1:26" ht="12.75" customHeight="1" x14ac:dyDescent="0.2">
      <c r="A499" s="120"/>
      <c r="B499" s="120"/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</row>
    <row r="500" spans="1:26" ht="12.75" customHeight="1" x14ac:dyDescent="0.2">
      <c r="A500" s="120"/>
      <c r="B500" s="120"/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</row>
    <row r="501" spans="1:26" ht="12.75" customHeight="1" x14ac:dyDescent="0.2">
      <c r="A501" s="120"/>
      <c r="B501" s="120"/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</row>
    <row r="502" spans="1:26" ht="12.75" customHeight="1" x14ac:dyDescent="0.2">
      <c r="A502" s="120"/>
      <c r="B502" s="120"/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</row>
    <row r="503" spans="1:26" ht="12.75" customHeight="1" x14ac:dyDescent="0.2">
      <c r="A503" s="120"/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</row>
    <row r="504" spans="1:26" ht="12.75" customHeight="1" x14ac:dyDescent="0.2">
      <c r="A504" s="120"/>
      <c r="B504" s="120"/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</row>
    <row r="505" spans="1:26" ht="12.75" customHeight="1" x14ac:dyDescent="0.2">
      <c r="A505" s="120"/>
      <c r="B505" s="120"/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</row>
    <row r="506" spans="1:26" ht="12.75" customHeight="1" x14ac:dyDescent="0.2">
      <c r="A506" s="120"/>
      <c r="B506" s="120"/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</row>
    <row r="507" spans="1:26" ht="12.75" customHeight="1" x14ac:dyDescent="0.2">
      <c r="A507" s="120"/>
      <c r="B507" s="120"/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</row>
    <row r="508" spans="1:26" ht="12.75" customHeight="1" x14ac:dyDescent="0.2">
      <c r="A508" s="120"/>
      <c r="B508" s="120"/>
      <c r="C508" s="120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</row>
    <row r="509" spans="1:26" ht="12.75" customHeight="1" x14ac:dyDescent="0.2">
      <c r="A509" s="120"/>
      <c r="B509" s="120"/>
      <c r="C509" s="120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</row>
    <row r="510" spans="1:26" ht="12.75" customHeight="1" x14ac:dyDescent="0.2">
      <c r="A510" s="120"/>
      <c r="B510" s="120"/>
      <c r="C510" s="120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</row>
    <row r="511" spans="1:26" ht="12.75" customHeight="1" x14ac:dyDescent="0.2">
      <c r="A511" s="120"/>
      <c r="B511" s="120"/>
      <c r="C511" s="120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</row>
    <row r="512" spans="1:26" ht="12.75" customHeight="1" x14ac:dyDescent="0.2">
      <c r="A512" s="120"/>
      <c r="B512" s="120"/>
      <c r="C512" s="120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</row>
    <row r="513" spans="1:26" ht="12.75" customHeight="1" x14ac:dyDescent="0.2">
      <c r="A513" s="120"/>
      <c r="B513" s="120"/>
      <c r="C513" s="120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</row>
    <row r="514" spans="1:26" ht="12.75" customHeight="1" x14ac:dyDescent="0.2">
      <c r="A514" s="120"/>
      <c r="B514" s="120"/>
      <c r="C514" s="120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</row>
    <row r="515" spans="1:26" ht="12.75" customHeight="1" x14ac:dyDescent="0.2">
      <c r="A515" s="120"/>
      <c r="B515" s="120"/>
      <c r="C515" s="120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</row>
    <row r="516" spans="1:26" ht="12.75" customHeight="1" x14ac:dyDescent="0.2">
      <c r="A516" s="120"/>
      <c r="B516" s="120"/>
      <c r="C516" s="120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</row>
    <row r="517" spans="1:26" ht="12.75" customHeight="1" x14ac:dyDescent="0.2">
      <c r="A517" s="120"/>
      <c r="B517" s="120"/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</row>
    <row r="518" spans="1:26" ht="12.75" customHeight="1" x14ac:dyDescent="0.2">
      <c r="A518" s="120"/>
      <c r="B518" s="120"/>
      <c r="C518" s="120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</row>
    <row r="519" spans="1:26" ht="12.75" customHeight="1" x14ac:dyDescent="0.2">
      <c r="A519" s="120"/>
      <c r="B519" s="120"/>
      <c r="C519" s="120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</row>
    <row r="520" spans="1:26" ht="12.75" customHeight="1" x14ac:dyDescent="0.2">
      <c r="A520" s="120"/>
      <c r="B520" s="120"/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</row>
    <row r="521" spans="1:26" ht="12.75" customHeight="1" x14ac:dyDescent="0.2">
      <c r="A521" s="120"/>
      <c r="B521" s="120"/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</row>
    <row r="522" spans="1:26" ht="12.75" customHeight="1" x14ac:dyDescent="0.2">
      <c r="A522" s="120"/>
      <c r="B522" s="120"/>
      <c r="C522" s="120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</row>
    <row r="523" spans="1:26" ht="12.75" customHeight="1" x14ac:dyDescent="0.2">
      <c r="A523" s="120"/>
      <c r="B523" s="120"/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</row>
    <row r="524" spans="1:26" ht="12.75" customHeight="1" x14ac:dyDescent="0.2">
      <c r="A524" s="120"/>
      <c r="B524" s="120"/>
      <c r="C524" s="120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</row>
    <row r="525" spans="1:26" ht="12.75" customHeight="1" x14ac:dyDescent="0.2">
      <c r="A525" s="120"/>
      <c r="B525" s="120"/>
      <c r="C525" s="120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</row>
    <row r="526" spans="1:26" ht="12.75" customHeight="1" x14ac:dyDescent="0.2">
      <c r="A526" s="120"/>
      <c r="B526" s="120"/>
      <c r="C526" s="120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</row>
    <row r="527" spans="1:26" ht="12.75" customHeight="1" x14ac:dyDescent="0.2">
      <c r="A527" s="120"/>
      <c r="B527" s="120"/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</row>
    <row r="528" spans="1:26" ht="12.75" customHeight="1" x14ac:dyDescent="0.2">
      <c r="A528" s="120"/>
      <c r="B528" s="120"/>
      <c r="C528" s="120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</row>
    <row r="529" spans="1:26" ht="12.75" customHeight="1" x14ac:dyDescent="0.2">
      <c r="A529" s="120"/>
      <c r="B529" s="120"/>
      <c r="C529" s="120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</row>
    <row r="530" spans="1:26" ht="12.75" customHeight="1" x14ac:dyDescent="0.2">
      <c r="A530" s="120"/>
      <c r="B530" s="120"/>
      <c r="C530" s="120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</row>
    <row r="531" spans="1:26" ht="12.75" customHeight="1" x14ac:dyDescent="0.2">
      <c r="A531" s="120"/>
      <c r="B531" s="120"/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</row>
    <row r="532" spans="1:26" ht="12.75" customHeight="1" x14ac:dyDescent="0.2">
      <c r="A532" s="120"/>
      <c r="B532" s="120"/>
      <c r="C532" s="120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</row>
    <row r="533" spans="1:26" ht="12.75" customHeight="1" x14ac:dyDescent="0.2">
      <c r="A533" s="120"/>
      <c r="B533" s="120"/>
      <c r="C533" s="120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</row>
    <row r="534" spans="1:26" ht="12.75" customHeight="1" x14ac:dyDescent="0.2">
      <c r="A534" s="120"/>
      <c r="B534" s="120"/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</row>
    <row r="535" spans="1:26" ht="12.75" customHeight="1" x14ac:dyDescent="0.2">
      <c r="A535" s="120"/>
      <c r="B535" s="120"/>
      <c r="C535" s="120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</row>
    <row r="536" spans="1:26" ht="12.75" customHeight="1" x14ac:dyDescent="0.2">
      <c r="A536" s="120"/>
      <c r="B536" s="120"/>
      <c r="C536" s="120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</row>
    <row r="537" spans="1:26" ht="12.75" customHeight="1" x14ac:dyDescent="0.2">
      <c r="A537" s="120"/>
      <c r="B537" s="120"/>
      <c r="C537" s="120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</row>
    <row r="538" spans="1:26" ht="12.75" customHeight="1" x14ac:dyDescent="0.2">
      <c r="A538" s="120"/>
      <c r="B538" s="120"/>
      <c r="C538" s="120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</row>
    <row r="539" spans="1:26" ht="12.75" customHeight="1" x14ac:dyDescent="0.2">
      <c r="A539" s="120"/>
      <c r="B539" s="120"/>
      <c r="C539" s="120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</row>
    <row r="540" spans="1:26" ht="12.75" customHeight="1" x14ac:dyDescent="0.2">
      <c r="A540" s="120"/>
      <c r="B540" s="120"/>
      <c r="C540" s="120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</row>
    <row r="541" spans="1:26" ht="12.75" customHeight="1" x14ac:dyDescent="0.2">
      <c r="A541" s="120"/>
      <c r="B541" s="120"/>
      <c r="C541" s="120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</row>
    <row r="542" spans="1:26" ht="12.75" customHeight="1" x14ac:dyDescent="0.2">
      <c r="A542" s="120"/>
      <c r="B542" s="120"/>
      <c r="C542" s="120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</row>
    <row r="543" spans="1:26" ht="12.75" customHeight="1" x14ac:dyDescent="0.2">
      <c r="A543" s="120"/>
      <c r="B543" s="120"/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</row>
    <row r="544" spans="1:26" ht="12.75" customHeight="1" x14ac:dyDescent="0.2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</row>
    <row r="545" spans="1:26" ht="12.75" customHeight="1" x14ac:dyDescent="0.2">
      <c r="A545" s="120"/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</row>
    <row r="546" spans="1:26" ht="12.75" customHeight="1" x14ac:dyDescent="0.2">
      <c r="A546" s="120"/>
      <c r="B546" s="120"/>
      <c r="C546" s="120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</row>
    <row r="547" spans="1:26" ht="12.75" customHeight="1" x14ac:dyDescent="0.2">
      <c r="A547" s="120"/>
      <c r="B547" s="120"/>
      <c r="C547" s="120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</row>
    <row r="548" spans="1:26" ht="12.75" customHeight="1" x14ac:dyDescent="0.2">
      <c r="A548" s="120"/>
      <c r="B548" s="120"/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</row>
    <row r="549" spans="1:26" ht="12.75" customHeight="1" x14ac:dyDescent="0.2">
      <c r="A549" s="120"/>
      <c r="B549" s="120"/>
      <c r="C549" s="120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</row>
    <row r="550" spans="1:26" ht="12.75" customHeight="1" x14ac:dyDescent="0.2">
      <c r="A550" s="120"/>
      <c r="B550" s="120"/>
      <c r="C550" s="120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</row>
    <row r="551" spans="1:26" ht="12.75" customHeight="1" x14ac:dyDescent="0.2">
      <c r="A551" s="120"/>
      <c r="B551" s="120"/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</row>
    <row r="552" spans="1:26" ht="12.75" customHeight="1" x14ac:dyDescent="0.2">
      <c r="A552" s="120"/>
      <c r="B552" s="120"/>
      <c r="C552" s="120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</row>
    <row r="553" spans="1:26" ht="12.75" customHeight="1" x14ac:dyDescent="0.2">
      <c r="A553" s="120"/>
      <c r="B553" s="120"/>
      <c r="C553" s="120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</row>
    <row r="554" spans="1:26" ht="12.75" customHeight="1" x14ac:dyDescent="0.2">
      <c r="A554" s="120"/>
      <c r="B554" s="120"/>
      <c r="C554" s="120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</row>
    <row r="555" spans="1:26" ht="12.75" customHeight="1" x14ac:dyDescent="0.2">
      <c r="A555" s="120"/>
      <c r="B555" s="120"/>
      <c r="C555" s="120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</row>
    <row r="556" spans="1:26" ht="12.75" customHeight="1" x14ac:dyDescent="0.2">
      <c r="A556" s="120"/>
      <c r="B556" s="120"/>
      <c r="C556" s="120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</row>
    <row r="557" spans="1:26" ht="12.75" customHeight="1" x14ac:dyDescent="0.2">
      <c r="A557" s="120"/>
      <c r="B557" s="120"/>
      <c r="C557" s="120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</row>
    <row r="558" spans="1:26" ht="12.75" customHeight="1" x14ac:dyDescent="0.2">
      <c r="A558" s="120"/>
      <c r="B558" s="120"/>
      <c r="C558" s="120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</row>
    <row r="559" spans="1:26" ht="12.75" customHeight="1" x14ac:dyDescent="0.2">
      <c r="A559" s="120"/>
      <c r="B559" s="120"/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</row>
    <row r="560" spans="1:26" ht="12.75" customHeight="1" x14ac:dyDescent="0.2">
      <c r="A560" s="120"/>
      <c r="B560" s="120"/>
      <c r="C560" s="120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</row>
    <row r="561" spans="1:26" ht="12.75" customHeight="1" x14ac:dyDescent="0.2">
      <c r="A561" s="120"/>
      <c r="B561" s="120"/>
      <c r="C561" s="120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</row>
    <row r="562" spans="1:26" ht="12.75" customHeight="1" x14ac:dyDescent="0.2">
      <c r="A562" s="120"/>
      <c r="B562" s="120"/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</row>
    <row r="563" spans="1:26" ht="12.75" customHeight="1" x14ac:dyDescent="0.2">
      <c r="A563" s="120"/>
      <c r="B563" s="120"/>
      <c r="C563" s="120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</row>
    <row r="564" spans="1:26" ht="12.75" customHeight="1" x14ac:dyDescent="0.2">
      <c r="A564" s="120"/>
      <c r="B564" s="120"/>
      <c r="C564" s="120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</row>
    <row r="565" spans="1:26" ht="12.75" customHeight="1" x14ac:dyDescent="0.2">
      <c r="A565" s="120"/>
      <c r="B565" s="120"/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</row>
    <row r="566" spans="1:26" ht="12.75" customHeight="1" x14ac:dyDescent="0.2">
      <c r="A566" s="120"/>
      <c r="B566" s="120"/>
      <c r="C566" s="120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</row>
    <row r="567" spans="1:26" ht="12.75" customHeight="1" x14ac:dyDescent="0.2">
      <c r="A567" s="120"/>
      <c r="B567" s="120"/>
      <c r="C567" s="120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</row>
    <row r="568" spans="1:26" ht="12.75" customHeight="1" x14ac:dyDescent="0.2">
      <c r="A568" s="120"/>
      <c r="B568" s="120"/>
      <c r="C568" s="120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</row>
    <row r="569" spans="1:26" ht="12.75" customHeight="1" x14ac:dyDescent="0.2">
      <c r="A569" s="120"/>
      <c r="B569" s="120"/>
      <c r="C569" s="120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</row>
    <row r="570" spans="1:26" ht="12.75" customHeight="1" x14ac:dyDescent="0.2">
      <c r="A570" s="120"/>
      <c r="B570" s="120"/>
      <c r="C570" s="120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</row>
    <row r="571" spans="1:26" ht="12.75" customHeight="1" x14ac:dyDescent="0.2">
      <c r="A571" s="120"/>
      <c r="B571" s="120"/>
      <c r="C571" s="120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</row>
    <row r="572" spans="1:26" ht="12.75" customHeight="1" x14ac:dyDescent="0.2">
      <c r="A572" s="120"/>
      <c r="B572" s="120"/>
      <c r="C572" s="120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</row>
    <row r="573" spans="1:26" ht="12.75" customHeight="1" x14ac:dyDescent="0.2">
      <c r="A573" s="120"/>
      <c r="B573" s="120"/>
      <c r="C573" s="120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</row>
    <row r="574" spans="1:26" ht="12.75" customHeight="1" x14ac:dyDescent="0.2">
      <c r="A574" s="120"/>
      <c r="B574" s="120"/>
      <c r="C574" s="120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</row>
    <row r="575" spans="1:26" ht="12.75" customHeight="1" x14ac:dyDescent="0.2">
      <c r="A575" s="120"/>
      <c r="B575" s="120"/>
      <c r="C575" s="120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</row>
    <row r="576" spans="1:26" ht="12.75" customHeight="1" x14ac:dyDescent="0.2">
      <c r="A576" s="120"/>
      <c r="B576" s="120"/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</row>
    <row r="577" spans="1:26" ht="12.75" customHeight="1" x14ac:dyDescent="0.2">
      <c r="A577" s="120"/>
      <c r="B577" s="120"/>
      <c r="C577" s="120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</row>
    <row r="578" spans="1:26" ht="12.75" customHeight="1" x14ac:dyDescent="0.2">
      <c r="A578" s="120"/>
      <c r="B578" s="120"/>
      <c r="C578" s="120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</row>
    <row r="579" spans="1:26" ht="12.75" customHeight="1" x14ac:dyDescent="0.2">
      <c r="A579" s="120"/>
      <c r="B579" s="120"/>
      <c r="C579" s="120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</row>
    <row r="580" spans="1:26" ht="12.75" customHeight="1" x14ac:dyDescent="0.2">
      <c r="A580" s="120"/>
      <c r="B580" s="120"/>
      <c r="C580" s="120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</row>
    <row r="581" spans="1:26" ht="12.75" customHeight="1" x14ac:dyDescent="0.2">
      <c r="A581" s="120"/>
      <c r="B581" s="120"/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</row>
    <row r="582" spans="1:26" ht="12.75" customHeight="1" x14ac:dyDescent="0.2">
      <c r="A582" s="120"/>
      <c r="B582" s="120"/>
      <c r="C582" s="120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</row>
    <row r="583" spans="1:26" ht="12.75" customHeight="1" x14ac:dyDescent="0.2">
      <c r="A583" s="120"/>
      <c r="B583" s="120"/>
      <c r="C583" s="120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</row>
    <row r="584" spans="1:26" ht="12.75" customHeight="1" x14ac:dyDescent="0.2">
      <c r="A584" s="120"/>
      <c r="B584" s="120"/>
      <c r="C584" s="120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</row>
    <row r="585" spans="1:26" ht="12.75" customHeight="1" x14ac:dyDescent="0.2">
      <c r="A585" s="120"/>
      <c r="B585" s="120"/>
      <c r="C585" s="120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</row>
    <row r="586" spans="1:26" ht="12.75" customHeight="1" x14ac:dyDescent="0.2">
      <c r="A586" s="120"/>
      <c r="B586" s="120"/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</row>
    <row r="587" spans="1:26" ht="12.75" customHeight="1" x14ac:dyDescent="0.2">
      <c r="A587" s="120"/>
      <c r="B587" s="120"/>
      <c r="C587" s="120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</row>
    <row r="588" spans="1:26" ht="12.75" customHeight="1" x14ac:dyDescent="0.2">
      <c r="A588" s="120"/>
      <c r="B588" s="120"/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spans="1:26" ht="12.75" customHeight="1" x14ac:dyDescent="0.2">
      <c r="A589" s="120"/>
      <c r="B589" s="120"/>
      <c r="C589" s="120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</row>
    <row r="590" spans="1:26" ht="12.75" customHeight="1" x14ac:dyDescent="0.2">
      <c r="A590" s="120"/>
      <c r="B590" s="120"/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</row>
    <row r="591" spans="1:26" ht="12.75" customHeight="1" x14ac:dyDescent="0.2">
      <c r="A591" s="120"/>
      <c r="B591" s="120"/>
      <c r="C591" s="120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</row>
    <row r="592" spans="1:26" ht="12.75" customHeight="1" x14ac:dyDescent="0.2">
      <c r="A592" s="120"/>
      <c r="B592" s="120"/>
      <c r="C592" s="120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</row>
    <row r="593" spans="1:26" ht="12.75" customHeight="1" x14ac:dyDescent="0.2">
      <c r="A593" s="120"/>
      <c r="B593" s="120"/>
      <c r="C593" s="120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</row>
    <row r="594" spans="1:26" ht="12.75" customHeight="1" x14ac:dyDescent="0.2">
      <c r="A594" s="120"/>
      <c r="B594" s="120"/>
      <c r="C594" s="120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</row>
    <row r="595" spans="1:26" ht="12.75" customHeight="1" x14ac:dyDescent="0.2">
      <c r="A595" s="120"/>
      <c r="B595" s="120"/>
      <c r="C595" s="120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</row>
    <row r="596" spans="1:26" ht="12.75" customHeight="1" x14ac:dyDescent="0.2">
      <c r="A596" s="120"/>
      <c r="B596" s="120"/>
      <c r="C596" s="120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</row>
    <row r="597" spans="1:26" ht="12.75" customHeight="1" x14ac:dyDescent="0.2">
      <c r="A597" s="120"/>
      <c r="B597" s="120"/>
      <c r="C597" s="120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</row>
    <row r="598" spans="1:26" ht="12.75" customHeight="1" x14ac:dyDescent="0.2">
      <c r="A598" s="120"/>
      <c r="B598" s="120"/>
      <c r="C598" s="120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</row>
    <row r="599" spans="1:26" ht="12.75" customHeight="1" x14ac:dyDescent="0.2">
      <c r="A599" s="120"/>
      <c r="B599" s="120"/>
      <c r="C599" s="120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</row>
    <row r="600" spans="1:26" ht="12.75" customHeight="1" x14ac:dyDescent="0.2">
      <c r="A600" s="120"/>
      <c r="B600" s="120"/>
      <c r="C600" s="120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</row>
    <row r="601" spans="1:26" ht="12.75" customHeight="1" x14ac:dyDescent="0.2">
      <c r="A601" s="120"/>
      <c r="B601" s="120"/>
      <c r="C601" s="120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</row>
    <row r="602" spans="1:26" ht="12.75" customHeight="1" x14ac:dyDescent="0.2">
      <c r="A602" s="120"/>
      <c r="B602" s="120"/>
      <c r="C602" s="120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</row>
    <row r="603" spans="1:26" ht="12.75" customHeight="1" x14ac:dyDescent="0.2">
      <c r="A603" s="120"/>
      <c r="B603" s="120"/>
      <c r="C603" s="120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</row>
    <row r="604" spans="1:26" ht="12.75" customHeight="1" x14ac:dyDescent="0.2">
      <c r="A604" s="120"/>
      <c r="B604" s="120"/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</row>
    <row r="605" spans="1:26" ht="12.75" customHeight="1" x14ac:dyDescent="0.2">
      <c r="A605" s="120"/>
      <c r="B605" s="120"/>
      <c r="C605" s="120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</row>
    <row r="606" spans="1:26" ht="12.75" customHeight="1" x14ac:dyDescent="0.2">
      <c r="A606" s="120"/>
      <c r="B606" s="120"/>
      <c r="C606" s="120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</row>
    <row r="607" spans="1:26" ht="12.75" customHeight="1" x14ac:dyDescent="0.2">
      <c r="A607" s="120"/>
      <c r="B607" s="120"/>
      <c r="C607" s="120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</row>
    <row r="608" spans="1:26" ht="12.75" customHeight="1" x14ac:dyDescent="0.2">
      <c r="A608" s="120"/>
      <c r="B608" s="120"/>
      <c r="C608" s="120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</row>
    <row r="609" spans="1:26" ht="12.75" customHeight="1" x14ac:dyDescent="0.2">
      <c r="A609" s="120"/>
      <c r="B609" s="120"/>
      <c r="C609" s="120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</row>
    <row r="610" spans="1:26" ht="12.75" customHeight="1" x14ac:dyDescent="0.2">
      <c r="A610" s="120"/>
      <c r="B610" s="120"/>
      <c r="C610" s="120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</row>
    <row r="611" spans="1:26" ht="12.75" customHeight="1" x14ac:dyDescent="0.2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</row>
    <row r="612" spans="1:26" ht="12.75" customHeight="1" x14ac:dyDescent="0.2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</row>
    <row r="613" spans="1:26" ht="12.75" customHeight="1" x14ac:dyDescent="0.2">
      <c r="A613" s="120"/>
      <c r="B613" s="120"/>
      <c r="C613" s="120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</row>
    <row r="614" spans="1:26" ht="12.75" customHeight="1" x14ac:dyDescent="0.2">
      <c r="A614" s="120"/>
      <c r="B614" s="120"/>
      <c r="C614" s="120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</row>
    <row r="615" spans="1:26" ht="12.75" customHeight="1" x14ac:dyDescent="0.2">
      <c r="A615" s="120"/>
      <c r="B615" s="120"/>
      <c r="C615" s="120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</row>
    <row r="616" spans="1:26" ht="12.75" customHeight="1" x14ac:dyDescent="0.2">
      <c r="A616" s="120"/>
      <c r="B616" s="120"/>
      <c r="C616" s="120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</row>
    <row r="617" spans="1:26" ht="12.75" customHeight="1" x14ac:dyDescent="0.2">
      <c r="A617" s="120"/>
      <c r="B617" s="120"/>
      <c r="C617" s="120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</row>
    <row r="618" spans="1:26" ht="12.75" customHeight="1" x14ac:dyDescent="0.2">
      <c r="A618" s="120"/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</row>
    <row r="619" spans="1:26" ht="12.75" customHeight="1" x14ac:dyDescent="0.2">
      <c r="A619" s="120"/>
      <c r="B619" s="120"/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</row>
    <row r="620" spans="1:26" ht="12.75" customHeight="1" x14ac:dyDescent="0.2">
      <c r="A620" s="120"/>
      <c r="B620" s="120"/>
      <c r="C620" s="120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</row>
    <row r="621" spans="1:26" ht="12.75" customHeight="1" x14ac:dyDescent="0.2">
      <c r="A621" s="120"/>
      <c r="B621" s="120"/>
      <c r="C621" s="120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</row>
    <row r="622" spans="1:26" ht="12.75" customHeight="1" x14ac:dyDescent="0.2">
      <c r="A622" s="120"/>
      <c r="B622" s="120"/>
      <c r="C622" s="120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</row>
    <row r="623" spans="1:26" ht="12.75" customHeight="1" x14ac:dyDescent="0.2">
      <c r="A623" s="120"/>
      <c r="B623" s="120"/>
      <c r="C623" s="120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</row>
    <row r="624" spans="1:26" ht="12.75" customHeight="1" x14ac:dyDescent="0.2">
      <c r="A624" s="120"/>
      <c r="B624" s="120"/>
      <c r="C624" s="120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</row>
    <row r="625" spans="1:26" ht="12.75" customHeight="1" x14ac:dyDescent="0.2">
      <c r="A625" s="120"/>
      <c r="B625" s="120"/>
      <c r="C625" s="120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</row>
    <row r="626" spans="1:26" ht="12.75" customHeight="1" x14ac:dyDescent="0.2">
      <c r="A626" s="120"/>
      <c r="B626" s="120"/>
      <c r="C626" s="120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</row>
    <row r="627" spans="1:26" ht="12.75" customHeight="1" x14ac:dyDescent="0.2">
      <c r="A627" s="120"/>
      <c r="B627" s="120"/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</row>
    <row r="628" spans="1:26" ht="12.75" customHeight="1" x14ac:dyDescent="0.2">
      <c r="A628" s="120"/>
      <c r="B628" s="120"/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</row>
    <row r="629" spans="1:26" ht="12.75" customHeight="1" x14ac:dyDescent="0.2">
      <c r="A629" s="120"/>
      <c r="B629" s="120"/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</row>
    <row r="630" spans="1:26" ht="12.75" customHeight="1" x14ac:dyDescent="0.2">
      <c r="A630" s="120"/>
      <c r="B630" s="120"/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</row>
    <row r="631" spans="1:26" ht="12.75" customHeight="1" x14ac:dyDescent="0.2">
      <c r="A631" s="120"/>
      <c r="B631" s="120"/>
      <c r="C631" s="120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</row>
    <row r="632" spans="1:26" ht="12.75" customHeight="1" x14ac:dyDescent="0.2">
      <c r="A632" s="120"/>
      <c r="B632" s="120"/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</row>
    <row r="633" spans="1:26" ht="12.75" customHeight="1" x14ac:dyDescent="0.2">
      <c r="A633" s="120"/>
      <c r="B633" s="120"/>
      <c r="C633" s="120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</row>
    <row r="634" spans="1:26" ht="12.75" customHeight="1" x14ac:dyDescent="0.2">
      <c r="A634" s="120"/>
      <c r="B634" s="120"/>
      <c r="C634" s="120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</row>
    <row r="635" spans="1:26" ht="12.75" customHeight="1" x14ac:dyDescent="0.2">
      <c r="A635" s="120"/>
      <c r="B635" s="120"/>
      <c r="C635" s="120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</row>
    <row r="636" spans="1:26" ht="12.75" customHeight="1" x14ac:dyDescent="0.2">
      <c r="A636" s="120"/>
      <c r="B636" s="120"/>
      <c r="C636" s="120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</row>
    <row r="637" spans="1:26" ht="12.75" customHeight="1" x14ac:dyDescent="0.2">
      <c r="A637" s="120"/>
      <c r="B637" s="120"/>
      <c r="C637" s="120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</row>
    <row r="638" spans="1:26" ht="12.75" customHeight="1" x14ac:dyDescent="0.2">
      <c r="A638" s="120"/>
      <c r="B638" s="120"/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</row>
    <row r="639" spans="1:26" ht="12.75" customHeight="1" x14ac:dyDescent="0.2">
      <c r="A639" s="120"/>
      <c r="B639" s="120"/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</row>
    <row r="640" spans="1:26" ht="12.75" customHeight="1" x14ac:dyDescent="0.2">
      <c r="A640" s="120"/>
      <c r="B640" s="120"/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</row>
    <row r="641" spans="1:26" ht="12.75" customHeight="1" x14ac:dyDescent="0.2">
      <c r="A641" s="120"/>
      <c r="B641" s="120"/>
      <c r="C641" s="120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</row>
    <row r="642" spans="1:26" ht="12.75" customHeight="1" x14ac:dyDescent="0.2">
      <c r="A642" s="120"/>
      <c r="B642" s="120"/>
      <c r="C642" s="120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</row>
    <row r="643" spans="1:26" ht="12.75" customHeight="1" x14ac:dyDescent="0.2">
      <c r="A643" s="120"/>
      <c r="B643" s="120"/>
      <c r="C643" s="120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</row>
    <row r="644" spans="1:26" ht="12.75" customHeight="1" x14ac:dyDescent="0.2">
      <c r="A644" s="120"/>
      <c r="B644" s="120"/>
      <c r="C644" s="120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</row>
    <row r="645" spans="1:26" ht="12.75" customHeight="1" x14ac:dyDescent="0.2">
      <c r="A645" s="120"/>
      <c r="B645" s="120"/>
      <c r="C645" s="120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</row>
    <row r="646" spans="1:26" ht="12.75" customHeight="1" x14ac:dyDescent="0.2">
      <c r="A646" s="120"/>
      <c r="B646" s="120"/>
      <c r="C646" s="120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</row>
    <row r="647" spans="1:26" ht="12.75" customHeight="1" x14ac:dyDescent="0.2">
      <c r="A647" s="120"/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</row>
    <row r="648" spans="1:26" ht="12.75" customHeight="1" x14ac:dyDescent="0.2">
      <c r="A648" s="120"/>
      <c r="B648" s="120"/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</row>
    <row r="649" spans="1:26" ht="12.75" customHeight="1" x14ac:dyDescent="0.2">
      <c r="A649" s="120"/>
      <c r="B649" s="120"/>
      <c r="C649" s="120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</row>
    <row r="650" spans="1:26" ht="12.75" customHeight="1" x14ac:dyDescent="0.2">
      <c r="A650" s="120"/>
      <c r="B650" s="120"/>
      <c r="C650" s="120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</row>
    <row r="651" spans="1:26" ht="12.75" customHeight="1" x14ac:dyDescent="0.2">
      <c r="A651" s="120"/>
      <c r="B651" s="120"/>
      <c r="C651" s="120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</row>
    <row r="652" spans="1:26" ht="12.75" customHeight="1" x14ac:dyDescent="0.2">
      <c r="A652" s="120"/>
      <c r="B652" s="120"/>
      <c r="C652" s="120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</row>
    <row r="653" spans="1:26" ht="12.75" customHeight="1" x14ac:dyDescent="0.2">
      <c r="A653" s="120"/>
      <c r="B653" s="120"/>
      <c r="C653" s="120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</row>
    <row r="654" spans="1:26" ht="12.75" customHeight="1" x14ac:dyDescent="0.2">
      <c r="A654" s="120"/>
      <c r="B654" s="120"/>
      <c r="C654" s="120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</row>
    <row r="655" spans="1:26" ht="12.75" customHeight="1" x14ac:dyDescent="0.2">
      <c r="A655" s="120"/>
      <c r="B655" s="120"/>
      <c r="C655" s="120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</row>
    <row r="656" spans="1:26" ht="12.75" customHeight="1" x14ac:dyDescent="0.2">
      <c r="A656" s="120"/>
      <c r="B656" s="120"/>
      <c r="C656" s="120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</row>
    <row r="657" spans="1:26" ht="12.75" customHeight="1" x14ac:dyDescent="0.2">
      <c r="A657" s="120"/>
      <c r="B657" s="120"/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</row>
    <row r="658" spans="1:26" ht="12.75" customHeight="1" x14ac:dyDescent="0.2">
      <c r="A658" s="120"/>
      <c r="B658" s="120"/>
      <c r="C658" s="120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</row>
    <row r="659" spans="1:26" ht="12.75" customHeight="1" x14ac:dyDescent="0.2">
      <c r="A659" s="120"/>
      <c r="B659" s="120"/>
      <c r="C659" s="120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</row>
    <row r="660" spans="1:26" ht="12.75" customHeight="1" x14ac:dyDescent="0.2">
      <c r="A660" s="120"/>
      <c r="B660" s="120"/>
      <c r="C660" s="120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</row>
    <row r="661" spans="1:26" ht="12.75" customHeight="1" x14ac:dyDescent="0.2">
      <c r="A661" s="120"/>
      <c r="B661" s="120"/>
      <c r="C661" s="120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</row>
    <row r="662" spans="1:26" ht="12.75" customHeight="1" x14ac:dyDescent="0.2">
      <c r="A662" s="120"/>
      <c r="B662" s="120"/>
      <c r="C662" s="120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</row>
    <row r="663" spans="1:26" ht="12.75" customHeight="1" x14ac:dyDescent="0.2">
      <c r="A663" s="120"/>
      <c r="B663" s="120"/>
      <c r="C663" s="120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</row>
    <row r="664" spans="1:26" ht="12.75" customHeight="1" x14ac:dyDescent="0.2">
      <c r="A664" s="120"/>
      <c r="B664" s="120"/>
      <c r="C664" s="120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</row>
    <row r="665" spans="1:26" ht="12.75" customHeight="1" x14ac:dyDescent="0.2">
      <c r="A665" s="120"/>
      <c r="B665" s="120"/>
      <c r="C665" s="120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</row>
    <row r="666" spans="1:26" ht="12.75" customHeight="1" x14ac:dyDescent="0.2">
      <c r="A666" s="120"/>
      <c r="B666" s="120"/>
      <c r="C666" s="120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</row>
    <row r="667" spans="1:26" ht="12.75" customHeight="1" x14ac:dyDescent="0.2">
      <c r="A667" s="120"/>
      <c r="B667" s="120"/>
      <c r="C667" s="120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</row>
    <row r="668" spans="1:26" ht="12.75" customHeight="1" x14ac:dyDescent="0.2">
      <c r="A668" s="120"/>
      <c r="B668" s="120"/>
      <c r="C668" s="120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</row>
    <row r="669" spans="1:26" ht="12.75" customHeight="1" x14ac:dyDescent="0.2">
      <c r="A669" s="120"/>
      <c r="B669" s="120"/>
      <c r="C669" s="120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</row>
    <row r="670" spans="1:26" ht="12.75" customHeight="1" x14ac:dyDescent="0.2">
      <c r="A670" s="120"/>
      <c r="B670" s="120"/>
      <c r="C670" s="120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</row>
    <row r="671" spans="1:26" ht="12.75" customHeight="1" x14ac:dyDescent="0.2">
      <c r="A671" s="120"/>
      <c r="B671" s="120"/>
      <c r="C671" s="120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</row>
    <row r="672" spans="1:26" ht="12.75" customHeight="1" x14ac:dyDescent="0.2">
      <c r="A672" s="120"/>
      <c r="B672" s="120"/>
      <c r="C672" s="120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</row>
    <row r="673" spans="1:26" ht="12.75" customHeight="1" x14ac:dyDescent="0.2">
      <c r="A673" s="120"/>
      <c r="B673" s="120"/>
      <c r="C673" s="120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</row>
    <row r="674" spans="1:26" ht="12.75" customHeight="1" x14ac:dyDescent="0.2">
      <c r="A674" s="120"/>
      <c r="B674" s="120"/>
      <c r="C674" s="120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</row>
    <row r="675" spans="1:26" ht="12.75" customHeight="1" x14ac:dyDescent="0.2">
      <c r="A675" s="120"/>
      <c r="B675" s="120"/>
      <c r="C675" s="120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</row>
    <row r="676" spans="1:26" ht="12.75" customHeight="1" x14ac:dyDescent="0.2">
      <c r="A676" s="120"/>
      <c r="B676" s="120"/>
      <c r="C676" s="120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</row>
    <row r="677" spans="1:26" ht="12.75" customHeight="1" x14ac:dyDescent="0.2">
      <c r="A677" s="120"/>
      <c r="B677" s="120"/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</row>
    <row r="678" spans="1:26" ht="12.75" customHeight="1" x14ac:dyDescent="0.2">
      <c r="A678" s="120"/>
      <c r="B678" s="120"/>
      <c r="C678" s="120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</row>
    <row r="679" spans="1:26" ht="12.75" customHeight="1" x14ac:dyDescent="0.2">
      <c r="A679" s="120"/>
      <c r="B679" s="120"/>
      <c r="C679" s="120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</row>
    <row r="680" spans="1:26" ht="12.75" customHeight="1" x14ac:dyDescent="0.2">
      <c r="A680" s="120"/>
      <c r="B680" s="120"/>
      <c r="C680" s="120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</row>
    <row r="681" spans="1:26" ht="12.75" customHeight="1" x14ac:dyDescent="0.2">
      <c r="A681" s="120"/>
      <c r="B681" s="120"/>
      <c r="C681" s="120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</row>
    <row r="682" spans="1:26" ht="12.75" customHeight="1" x14ac:dyDescent="0.2">
      <c r="A682" s="120"/>
      <c r="B682" s="120"/>
      <c r="C682" s="120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</row>
    <row r="683" spans="1:26" ht="12.75" customHeight="1" x14ac:dyDescent="0.2">
      <c r="A683" s="120"/>
      <c r="B683" s="120"/>
      <c r="C683" s="120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</row>
    <row r="684" spans="1:26" ht="12.75" customHeight="1" x14ac:dyDescent="0.2">
      <c r="A684" s="120"/>
      <c r="B684" s="120"/>
      <c r="C684" s="120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</row>
    <row r="685" spans="1:26" ht="12.75" customHeight="1" x14ac:dyDescent="0.2">
      <c r="A685" s="120"/>
      <c r="B685" s="120"/>
      <c r="C685" s="120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</row>
    <row r="686" spans="1:26" ht="12.75" customHeight="1" x14ac:dyDescent="0.2">
      <c r="A686" s="120"/>
      <c r="B686" s="120"/>
      <c r="C686" s="120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</row>
    <row r="687" spans="1:26" ht="12.75" customHeight="1" x14ac:dyDescent="0.2">
      <c r="A687" s="120"/>
      <c r="B687" s="120"/>
      <c r="C687" s="120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</row>
    <row r="688" spans="1:26" ht="12.75" customHeight="1" x14ac:dyDescent="0.2">
      <c r="A688" s="120"/>
      <c r="B688" s="120"/>
      <c r="C688" s="120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</row>
    <row r="689" spans="1:26" ht="12.75" customHeight="1" x14ac:dyDescent="0.2">
      <c r="A689" s="120"/>
      <c r="B689" s="120"/>
      <c r="C689" s="120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</row>
    <row r="690" spans="1:26" ht="12.75" customHeight="1" x14ac:dyDescent="0.2">
      <c r="A690" s="120"/>
      <c r="B690" s="120"/>
      <c r="C690" s="120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</row>
    <row r="691" spans="1:26" ht="12.75" customHeight="1" x14ac:dyDescent="0.2">
      <c r="A691" s="120"/>
      <c r="B691" s="120"/>
      <c r="C691" s="120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</row>
    <row r="692" spans="1:26" ht="12.75" customHeight="1" x14ac:dyDescent="0.2">
      <c r="A692" s="120"/>
      <c r="B692" s="120"/>
      <c r="C692" s="120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</row>
    <row r="693" spans="1:26" ht="12.75" customHeight="1" x14ac:dyDescent="0.2">
      <c r="A693" s="120"/>
      <c r="B693" s="120"/>
      <c r="C693" s="120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</row>
    <row r="694" spans="1:26" ht="12.75" customHeight="1" x14ac:dyDescent="0.2">
      <c r="A694" s="120"/>
      <c r="B694" s="120"/>
      <c r="C694" s="120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</row>
    <row r="695" spans="1:26" ht="12.75" customHeight="1" x14ac:dyDescent="0.2">
      <c r="A695" s="120"/>
      <c r="B695" s="120"/>
      <c r="C695" s="120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</row>
    <row r="696" spans="1:26" ht="12.75" customHeight="1" x14ac:dyDescent="0.2">
      <c r="A696" s="120"/>
      <c r="B696" s="120"/>
      <c r="C696" s="120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</row>
    <row r="697" spans="1:26" ht="12.75" customHeight="1" x14ac:dyDescent="0.2">
      <c r="A697" s="120"/>
      <c r="B697" s="120"/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</row>
    <row r="698" spans="1:26" ht="12.75" customHeight="1" x14ac:dyDescent="0.2">
      <c r="A698" s="120"/>
      <c r="B698" s="120"/>
      <c r="C698" s="120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</row>
    <row r="699" spans="1:26" ht="12.75" customHeight="1" x14ac:dyDescent="0.2">
      <c r="A699" s="120"/>
      <c r="B699" s="120"/>
      <c r="C699" s="120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</row>
    <row r="700" spans="1:26" ht="12.75" customHeight="1" x14ac:dyDescent="0.2">
      <c r="A700" s="120"/>
      <c r="B700" s="120"/>
      <c r="C700" s="120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</row>
    <row r="701" spans="1:26" ht="12.75" customHeight="1" x14ac:dyDescent="0.2">
      <c r="A701" s="120"/>
      <c r="B701" s="120"/>
      <c r="C701" s="120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</row>
    <row r="702" spans="1:26" ht="12.75" customHeight="1" x14ac:dyDescent="0.2">
      <c r="A702" s="120"/>
      <c r="B702" s="120"/>
      <c r="C702" s="120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</row>
    <row r="703" spans="1:26" ht="12.75" customHeight="1" x14ac:dyDescent="0.2">
      <c r="A703" s="120"/>
      <c r="B703" s="120"/>
      <c r="C703" s="120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</row>
    <row r="704" spans="1:26" ht="12.75" customHeight="1" x14ac:dyDescent="0.2">
      <c r="A704" s="120"/>
      <c r="B704" s="120"/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</row>
    <row r="705" spans="1:26" ht="12.75" customHeight="1" x14ac:dyDescent="0.2">
      <c r="A705" s="120"/>
      <c r="B705" s="120"/>
      <c r="C705" s="120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</row>
    <row r="706" spans="1:26" ht="12.75" customHeight="1" x14ac:dyDescent="0.2">
      <c r="A706" s="120"/>
      <c r="B706" s="120"/>
      <c r="C706" s="120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</row>
    <row r="707" spans="1:26" ht="12.75" customHeight="1" x14ac:dyDescent="0.2">
      <c r="A707" s="120"/>
      <c r="B707" s="120"/>
      <c r="C707" s="120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</row>
    <row r="708" spans="1:26" ht="12.75" customHeight="1" x14ac:dyDescent="0.2">
      <c r="A708" s="120"/>
      <c r="B708" s="120"/>
      <c r="C708" s="120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</row>
    <row r="709" spans="1:26" ht="12.75" customHeight="1" x14ac:dyDescent="0.2">
      <c r="A709" s="120"/>
      <c r="B709" s="120"/>
      <c r="C709" s="120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</row>
    <row r="710" spans="1:26" ht="12.75" customHeight="1" x14ac:dyDescent="0.2">
      <c r="A710" s="120"/>
      <c r="B710" s="120"/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</row>
    <row r="711" spans="1:26" ht="12.75" customHeight="1" x14ac:dyDescent="0.2">
      <c r="A711" s="120"/>
      <c r="B711" s="120"/>
      <c r="C711" s="120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</row>
    <row r="712" spans="1:26" ht="12.75" customHeight="1" x14ac:dyDescent="0.2">
      <c r="A712" s="120"/>
      <c r="B712" s="120"/>
      <c r="C712" s="120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</row>
    <row r="713" spans="1:26" ht="12.75" customHeight="1" x14ac:dyDescent="0.2">
      <c r="A713" s="120"/>
      <c r="B713" s="120"/>
      <c r="C713" s="120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</row>
    <row r="714" spans="1:26" ht="12.75" customHeight="1" x14ac:dyDescent="0.2">
      <c r="A714" s="120"/>
      <c r="B714" s="120"/>
      <c r="C714" s="120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</row>
    <row r="715" spans="1:26" ht="12.75" customHeight="1" x14ac:dyDescent="0.2">
      <c r="A715" s="120"/>
      <c r="B715" s="120"/>
      <c r="C715" s="120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</row>
    <row r="716" spans="1:26" ht="12.75" customHeight="1" x14ac:dyDescent="0.2">
      <c r="A716" s="120"/>
      <c r="B716" s="120"/>
      <c r="C716" s="120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</row>
    <row r="717" spans="1:26" ht="12.75" customHeight="1" x14ac:dyDescent="0.2">
      <c r="A717" s="120"/>
      <c r="B717" s="120"/>
      <c r="C717" s="120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</row>
    <row r="718" spans="1:26" ht="12.75" customHeight="1" x14ac:dyDescent="0.2">
      <c r="A718" s="120"/>
      <c r="B718" s="120"/>
      <c r="C718" s="120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</row>
    <row r="719" spans="1:26" ht="12.75" customHeight="1" x14ac:dyDescent="0.2">
      <c r="A719" s="120"/>
      <c r="B719" s="120"/>
      <c r="C719" s="120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</row>
    <row r="720" spans="1:26" ht="12.75" customHeight="1" x14ac:dyDescent="0.2">
      <c r="A720" s="120"/>
      <c r="B720" s="120"/>
      <c r="C720" s="120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</row>
    <row r="721" spans="1:26" ht="12.75" customHeight="1" x14ac:dyDescent="0.2">
      <c r="A721" s="120"/>
      <c r="B721" s="120"/>
      <c r="C721" s="120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</row>
    <row r="722" spans="1:26" ht="12.75" customHeight="1" x14ac:dyDescent="0.2">
      <c r="A722" s="120"/>
      <c r="B722" s="120"/>
      <c r="C722" s="120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</row>
    <row r="723" spans="1:26" ht="12.75" customHeight="1" x14ac:dyDescent="0.2">
      <c r="A723" s="120"/>
      <c r="B723" s="120"/>
      <c r="C723" s="120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</row>
    <row r="724" spans="1:26" ht="12.75" customHeight="1" x14ac:dyDescent="0.2">
      <c r="A724" s="120"/>
      <c r="B724" s="120"/>
      <c r="C724" s="120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</row>
    <row r="725" spans="1:26" ht="12.75" customHeight="1" x14ac:dyDescent="0.2">
      <c r="A725" s="120"/>
      <c r="B725" s="120"/>
      <c r="C725" s="120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</row>
    <row r="726" spans="1:26" ht="12.75" customHeight="1" x14ac:dyDescent="0.2">
      <c r="A726" s="120"/>
      <c r="B726" s="120"/>
      <c r="C726" s="120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</row>
    <row r="727" spans="1:26" ht="12.75" customHeight="1" x14ac:dyDescent="0.2">
      <c r="A727" s="120"/>
      <c r="B727" s="120"/>
      <c r="C727" s="120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</row>
    <row r="728" spans="1:26" ht="12.75" customHeight="1" x14ac:dyDescent="0.2">
      <c r="A728" s="120"/>
      <c r="B728" s="120"/>
      <c r="C728" s="120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</row>
    <row r="729" spans="1:26" ht="12.75" customHeight="1" x14ac:dyDescent="0.2">
      <c r="A729" s="120"/>
      <c r="B729" s="120"/>
      <c r="C729" s="120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</row>
    <row r="730" spans="1:26" ht="12.75" customHeight="1" x14ac:dyDescent="0.2">
      <c r="A730" s="120"/>
      <c r="B730" s="120"/>
      <c r="C730" s="120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</row>
    <row r="731" spans="1:26" ht="12.75" customHeight="1" x14ac:dyDescent="0.2">
      <c r="A731" s="120"/>
      <c r="B731" s="120"/>
      <c r="C731" s="120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</row>
    <row r="732" spans="1:26" ht="12.75" customHeight="1" x14ac:dyDescent="0.2">
      <c r="A732" s="120"/>
      <c r="B732" s="120"/>
      <c r="C732" s="120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</row>
    <row r="733" spans="1:26" ht="12.75" customHeight="1" x14ac:dyDescent="0.2">
      <c r="A733" s="120"/>
      <c r="B733" s="120"/>
      <c r="C733" s="120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</row>
    <row r="734" spans="1:26" ht="12.75" customHeight="1" x14ac:dyDescent="0.2">
      <c r="A734" s="120"/>
      <c r="B734" s="120"/>
      <c r="C734" s="120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</row>
    <row r="735" spans="1:26" ht="12.75" customHeight="1" x14ac:dyDescent="0.2">
      <c r="A735" s="120"/>
      <c r="B735" s="120"/>
      <c r="C735" s="120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</row>
    <row r="736" spans="1:26" ht="12.75" customHeight="1" x14ac:dyDescent="0.2">
      <c r="A736" s="120"/>
      <c r="B736" s="120"/>
      <c r="C736" s="120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</row>
    <row r="737" spans="1:26" ht="12.75" customHeight="1" x14ac:dyDescent="0.2">
      <c r="A737" s="120"/>
      <c r="B737" s="120"/>
      <c r="C737" s="120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</row>
    <row r="738" spans="1:26" ht="12.75" customHeight="1" x14ac:dyDescent="0.2">
      <c r="A738" s="120"/>
      <c r="B738" s="120"/>
      <c r="C738" s="120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</row>
    <row r="739" spans="1:26" ht="12.75" customHeight="1" x14ac:dyDescent="0.2">
      <c r="A739" s="120"/>
      <c r="B739" s="120"/>
      <c r="C739" s="120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</row>
    <row r="740" spans="1:26" ht="12.75" customHeight="1" x14ac:dyDescent="0.2">
      <c r="A740" s="120"/>
      <c r="B740" s="120"/>
      <c r="C740" s="120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</row>
    <row r="741" spans="1:26" ht="12.75" customHeight="1" x14ac:dyDescent="0.2">
      <c r="A741" s="120"/>
      <c r="B741" s="120"/>
      <c r="C741" s="120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</row>
    <row r="742" spans="1:26" ht="12.75" customHeight="1" x14ac:dyDescent="0.2">
      <c r="A742" s="120"/>
      <c r="B742" s="120"/>
      <c r="C742" s="120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</row>
    <row r="743" spans="1:26" ht="12.75" customHeight="1" x14ac:dyDescent="0.2">
      <c r="A743" s="120"/>
      <c r="B743" s="120"/>
      <c r="C743" s="120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</row>
    <row r="744" spans="1:26" ht="12.75" customHeight="1" x14ac:dyDescent="0.2">
      <c r="A744" s="120"/>
      <c r="B744" s="120"/>
      <c r="C744" s="120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</row>
    <row r="745" spans="1:26" ht="12.75" customHeight="1" x14ac:dyDescent="0.2">
      <c r="A745" s="120"/>
      <c r="B745" s="120"/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</row>
    <row r="746" spans="1:26" ht="12.75" customHeight="1" x14ac:dyDescent="0.2">
      <c r="A746" s="120"/>
      <c r="B746" s="120"/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</row>
    <row r="747" spans="1:26" ht="12.75" customHeight="1" x14ac:dyDescent="0.2">
      <c r="A747" s="120"/>
      <c r="B747" s="120"/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</row>
    <row r="748" spans="1:26" ht="12.75" customHeight="1" x14ac:dyDescent="0.2">
      <c r="A748" s="120"/>
      <c r="B748" s="120"/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</row>
    <row r="749" spans="1:26" ht="12.75" customHeight="1" x14ac:dyDescent="0.2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</row>
    <row r="750" spans="1:26" ht="12.75" customHeight="1" x14ac:dyDescent="0.2">
      <c r="A750" s="120"/>
      <c r="B750" s="120"/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</row>
    <row r="751" spans="1:26" ht="12.75" customHeight="1" x14ac:dyDescent="0.2">
      <c r="A751" s="120"/>
      <c r="B751" s="120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</row>
    <row r="752" spans="1:26" ht="12.75" customHeight="1" x14ac:dyDescent="0.2">
      <c r="A752" s="120"/>
      <c r="B752" s="120"/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</row>
    <row r="753" spans="1:26" ht="12.75" customHeight="1" x14ac:dyDescent="0.2">
      <c r="A753" s="120"/>
      <c r="B753" s="120"/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</row>
    <row r="754" spans="1:26" ht="12.75" customHeight="1" x14ac:dyDescent="0.2">
      <c r="A754" s="120"/>
      <c r="B754" s="120"/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</row>
    <row r="755" spans="1:26" ht="12.75" customHeight="1" x14ac:dyDescent="0.2">
      <c r="A755" s="120"/>
      <c r="B755" s="120"/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</row>
    <row r="756" spans="1:26" ht="12.75" customHeight="1" x14ac:dyDescent="0.2">
      <c r="A756" s="120"/>
      <c r="B756" s="120"/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</row>
    <row r="757" spans="1:26" ht="12.75" customHeight="1" x14ac:dyDescent="0.2">
      <c r="A757" s="120"/>
      <c r="B757" s="120"/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</row>
    <row r="758" spans="1:26" ht="12.75" customHeight="1" x14ac:dyDescent="0.2">
      <c r="A758" s="120"/>
      <c r="B758" s="120"/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</row>
    <row r="759" spans="1:26" ht="12.75" customHeight="1" x14ac:dyDescent="0.2">
      <c r="A759" s="120"/>
      <c r="B759" s="120"/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</row>
    <row r="760" spans="1:26" ht="12.75" customHeight="1" x14ac:dyDescent="0.2">
      <c r="A760" s="120"/>
      <c r="B760" s="120"/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</row>
    <row r="761" spans="1:26" ht="12.75" customHeight="1" x14ac:dyDescent="0.2">
      <c r="A761" s="120"/>
      <c r="B761" s="120"/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</row>
    <row r="762" spans="1:26" ht="12.75" customHeight="1" x14ac:dyDescent="0.2">
      <c r="A762" s="120"/>
      <c r="B762" s="120"/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</row>
    <row r="763" spans="1:26" ht="12.75" customHeight="1" x14ac:dyDescent="0.2">
      <c r="A763" s="120"/>
      <c r="B763" s="120"/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</row>
    <row r="764" spans="1:26" ht="12.75" customHeight="1" x14ac:dyDescent="0.2">
      <c r="A764" s="120"/>
      <c r="B764" s="120"/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</row>
    <row r="765" spans="1:26" ht="12.75" customHeight="1" x14ac:dyDescent="0.2">
      <c r="A765" s="120"/>
      <c r="B765" s="120"/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</row>
    <row r="766" spans="1:26" ht="12.75" customHeight="1" x14ac:dyDescent="0.2">
      <c r="A766" s="120"/>
      <c r="B766" s="120"/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</row>
    <row r="767" spans="1:26" ht="12.75" customHeight="1" x14ac:dyDescent="0.2">
      <c r="A767" s="120"/>
      <c r="B767" s="120"/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</row>
    <row r="768" spans="1:26" ht="12.75" customHeight="1" x14ac:dyDescent="0.2">
      <c r="A768" s="120"/>
      <c r="B768" s="120"/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</row>
    <row r="769" spans="1:26" ht="12.75" customHeight="1" x14ac:dyDescent="0.2">
      <c r="A769" s="120"/>
      <c r="B769" s="120"/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</row>
    <row r="770" spans="1:26" ht="12.75" customHeight="1" x14ac:dyDescent="0.2">
      <c r="A770" s="120"/>
      <c r="B770" s="120"/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</row>
    <row r="771" spans="1:26" ht="12.75" customHeight="1" x14ac:dyDescent="0.2">
      <c r="A771" s="120"/>
      <c r="B771" s="120"/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</row>
    <row r="772" spans="1:26" ht="12.75" customHeight="1" x14ac:dyDescent="0.2">
      <c r="A772" s="120"/>
      <c r="B772" s="120"/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</row>
    <row r="773" spans="1:26" ht="12.75" customHeight="1" x14ac:dyDescent="0.2">
      <c r="A773" s="120"/>
      <c r="B773" s="120"/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</row>
    <row r="774" spans="1:26" ht="12.75" customHeight="1" x14ac:dyDescent="0.2">
      <c r="A774" s="120"/>
      <c r="B774" s="120"/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</row>
    <row r="775" spans="1:26" ht="12.75" customHeight="1" x14ac:dyDescent="0.2">
      <c r="A775" s="120"/>
      <c r="B775" s="120"/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</row>
    <row r="776" spans="1:26" ht="12.75" customHeight="1" x14ac:dyDescent="0.2">
      <c r="A776" s="120"/>
      <c r="B776" s="120"/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</row>
    <row r="777" spans="1:26" ht="12.75" customHeight="1" x14ac:dyDescent="0.2">
      <c r="A777" s="120"/>
      <c r="B777" s="120"/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</row>
    <row r="778" spans="1:26" ht="12.75" customHeight="1" x14ac:dyDescent="0.2">
      <c r="A778" s="120"/>
      <c r="B778" s="120"/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</row>
    <row r="779" spans="1:26" ht="12.75" customHeight="1" x14ac:dyDescent="0.2">
      <c r="A779" s="120"/>
      <c r="B779" s="120"/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</row>
    <row r="780" spans="1:26" ht="12.75" customHeight="1" x14ac:dyDescent="0.2">
      <c r="A780" s="120"/>
      <c r="B780" s="120"/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</row>
    <row r="781" spans="1:26" ht="12.75" customHeight="1" x14ac:dyDescent="0.2">
      <c r="A781" s="120"/>
      <c r="B781" s="120"/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</row>
    <row r="782" spans="1:26" ht="12.75" customHeight="1" x14ac:dyDescent="0.2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</row>
    <row r="783" spans="1:26" ht="12.75" customHeight="1" x14ac:dyDescent="0.2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</row>
    <row r="784" spans="1:26" ht="12.75" customHeight="1" x14ac:dyDescent="0.2">
      <c r="A784" s="120"/>
      <c r="B784" s="120"/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</row>
    <row r="785" spans="1:26" ht="12.75" customHeight="1" x14ac:dyDescent="0.2">
      <c r="A785" s="120"/>
      <c r="B785" s="120"/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</row>
    <row r="786" spans="1:26" ht="12.75" customHeight="1" x14ac:dyDescent="0.2">
      <c r="A786" s="120"/>
      <c r="B786" s="120"/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</row>
    <row r="787" spans="1:26" ht="12.75" customHeight="1" x14ac:dyDescent="0.2">
      <c r="A787" s="120"/>
      <c r="B787" s="120"/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</row>
    <row r="788" spans="1:26" ht="12.75" customHeight="1" x14ac:dyDescent="0.2">
      <c r="A788" s="120"/>
      <c r="B788" s="120"/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</row>
    <row r="789" spans="1:26" ht="12.75" customHeight="1" x14ac:dyDescent="0.2">
      <c r="A789" s="120"/>
      <c r="B789" s="120"/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</row>
    <row r="790" spans="1:26" ht="12.75" customHeight="1" x14ac:dyDescent="0.2">
      <c r="A790" s="120"/>
      <c r="B790" s="120"/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</row>
    <row r="791" spans="1:26" ht="12.75" customHeight="1" x14ac:dyDescent="0.2">
      <c r="A791" s="120"/>
      <c r="B791" s="120"/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</row>
    <row r="792" spans="1:26" ht="12.75" customHeight="1" x14ac:dyDescent="0.2">
      <c r="A792" s="120"/>
      <c r="B792" s="120"/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</row>
    <row r="793" spans="1:26" ht="12.75" customHeight="1" x14ac:dyDescent="0.2">
      <c r="A793" s="120"/>
      <c r="B793" s="120"/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</row>
    <row r="794" spans="1:26" ht="12.75" customHeight="1" x14ac:dyDescent="0.2">
      <c r="A794" s="120"/>
      <c r="B794" s="120"/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</row>
    <row r="795" spans="1:26" ht="12.75" customHeight="1" x14ac:dyDescent="0.2">
      <c r="A795" s="120"/>
      <c r="B795" s="120"/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</row>
    <row r="796" spans="1:26" ht="12.75" customHeight="1" x14ac:dyDescent="0.2">
      <c r="A796" s="120"/>
      <c r="B796" s="120"/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</row>
    <row r="797" spans="1:26" ht="12.75" customHeight="1" x14ac:dyDescent="0.2">
      <c r="A797" s="120"/>
      <c r="B797" s="120"/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</row>
    <row r="798" spans="1:26" ht="12.75" customHeight="1" x14ac:dyDescent="0.2">
      <c r="A798" s="120"/>
      <c r="B798" s="120"/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</row>
    <row r="799" spans="1:26" ht="12.75" customHeight="1" x14ac:dyDescent="0.2">
      <c r="A799" s="120"/>
      <c r="B799" s="120"/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</row>
    <row r="800" spans="1:26" ht="12.75" customHeight="1" x14ac:dyDescent="0.2">
      <c r="A800" s="120"/>
      <c r="B800" s="120"/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</row>
    <row r="801" spans="1:26" ht="12.75" customHeight="1" x14ac:dyDescent="0.2">
      <c r="A801" s="120"/>
      <c r="B801" s="120"/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</row>
    <row r="802" spans="1:26" ht="12.75" customHeight="1" x14ac:dyDescent="0.2">
      <c r="A802" s="120"/>
      <c r="B802" s="120"/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</row>
    <row r="803" spans="1:26" ht="12.75" customHeight="1" x14ac:dyDescent="0.2">
      <c r="A803" s="120"/>
      <c r="B803" s="120"/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</row>
    <row r="804" spans="1:26" ht="12.75" customHeight="1" x14ac:dyDescent="0.2">
      <c r="A804" s="120"/>
      <c r="B804" s="120"/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</row>
    <row r="805" spans="1:26" ht="12.75" customHeight="1" x14ac:dyDescent="0.2">
      <c r="A805" s="120"/>
      <c r="B805" s="120"/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</row>
    <row r="806" spans="1:26" ht="12.75" customHeight="1" x14ac:dyDescent="0.2">
      <c r="A806" s="120"/>
      <c r="B806" s="120"/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</row>
    <row r="807" spans="1:26" ht="12.75" customHeight="1" x14ac:dyDescent="0.2">
      <c r="A807" s="120"/>
      <c r="B807" s="120"/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</row>
    <row r="808" spans="1:26" ht="12.75" customHeight="1" x14ac:dyDescent="0.2">
      <c r="A808" s="120"/>
      <c r="B808" s="120"/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</row>
    <row r="809" spans="1:26" ht="12.75" customHeight="1" x14ac:dyDescent="0.2">
      <c r="A809" s="120"/>
      <c r="B809" s="120"/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</row>
    <row r="810" spans="1:26" ht="12.75" customHeight="1" x14ac:dyDescent="0.2">
      <c r="A810" s="120"/>
      <c r="B810" s="120"/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</row>
    <row r="811" spans="1:26" ht="12.75" customHeight="1" x14ac:dyDescent="0.2">
      <c r="A811" s="120"/>
      <c r="B811" s="120"/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</row>
    <row r="812" spans="1:26" ht="12.75" customHeight="1" x14ac:dyDescent="0.2">
      <c r="A812" s="120"/>
      <c r="B812" s="120"/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</row>
    <row r="813" spans="1:26" ht="12.75" customHeight="1" x14ac:dyDescent="0.2">
      <c r="A813" s="120"/>
      <c r="B813" s="120"/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</row>
    <row r="814" spans="1:26" ht="12.75" customHeight="1" x14ac:dyDescent="0.2">
      <c r="A814" s="120"/>
      <c r="B814" s="120"/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</row>
    <row r="815" spans="1:26" ht="12.75" customHeight="1" x14ac:dyDescent="0.2">
      <c r="A815" s="120"/>
      <c r="B815" s="120"/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</row>
    <row r="816" spans="1:26" ht="12.75" customHeight="1" x14ac:dyDescent="0.2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</row>
    <row r="817" spans="1:26" ht="12.75" customHeight="1" x14ac:dyDescent="0.2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</row>
    <row r="818" spans="1:26" ht="12.75" customHeight="1" x14ac:dyDescent="0.2">
      <c r="A818" s="120"/>
      <c r="B818" s="120"/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</row>
    <row r="819" spans="1:26" ht="12.75" customHeight="1" x14ac:dyDescent="0.2">
      <c r="A819" s="120"/>
      <c r="B819" s="120"/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</row>
    <row r="820" spans="1:26" ht="12.75" customHeight="1" x14ac:dyDescent="0.2">
      <c r="A820" s="120"/>
      <c r="B820" s="120"/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</row>
    <row r="821" spans="1:26" ht="12.75" customHeight="1" x14ac:dyDescent="0.2">
      <c r="A821" s="120"/>
      <c r="B821" s="120"/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</row>
    <row r="822" spans="1:26" ht="12.75" customHeight="1" x14ac:dyDescent="0.2">
      <c r="A822" s="120"/>
      <c r="B822" s="120"/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</row>
    <row r="823" spans="1:26" ht="12.75" customHeight="1" x14ac:dyDescent="0.2">
      <c r="A823" s="120"/>
      <c r="B823" s="120"/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</row>
    <row r="824" spans="1:26" ht="12.75" customHeight="1" x14ac:dyDescent="0.2">
      <c r="A824" s="120"/>
      <c r="B824" s="120"/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</row>
    <row r="825" spans="1:26" ht="12.75" customHeight="1" x14ac:dyDescent="0.2">
      <c r="A825" s="120"/>
      <c r="B825" s="120"/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</row>
    <row r="826" spans="1:26" ht="12.75" customHeight="1" x14ac:dyDescent="0.2">
      <c r="A826" s="120"/>
      <c r="B826" s="120"/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</row>
    <row r="827" spans="1:26" ht="12.75" customHeight="1" x14ac:dyDescent="0.2">
      <c r="A827" s="120"/>
      <c r="B827" s="120"/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</row>
    <row r="828" spans="1:26" ht="12.75" customHeight="1" x14ac:dyDescent="0.2">
      <c r="A828" s="120"/>
      <c r="B828" s="120"/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</row>
    <row r="829" spans="1:26" ht="12.75" customHeight="1" x14ac:dyDescent="0.2">
      <c r="A829" s="120"/>
      <c r="B829" s="120"/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</row>
    <row r="830" spans="1:26" ht="12.75" customHeight="1" x14ac:dyDescent="0.2">
      <c r="A830" s="120"/>
      <c r="B830" s="120"/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</row>
    <row r="831" spans="1:26" ht="12.75" customHeight="1" x14ac:dyDescent="0.2">
      <c r="A831" s="120"/>
      <c r="B831" s="120"/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</row>
    <row r="832" spans="1:26" ht="12.75" customHeight="1" x14ac:dyDescent="0.2">
      <c r="A832" s="120"/>
      <c r="B832" s="120"/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</row>
    <row r="833" spans="1:26" ht="12.75" customHeight="1" x14ac:dyDescent="0.2">
      <c r="A833" s="120"/>
      <c r="B833" s="120"/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</row>
    <row r="834" spans="1:26" ht="12.75" customHeight="1" x14ac:dyDescent="0.2">
      <c r="A834" s="120"/>
      <c r="B834" s="120"/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</row>
    <row r="835" spans="1:26" ht="12.75" customHeight="1" x14ac:dyDescent="0.2">
      <c r="A835" s="120"/>
      <c r="B835" s="120"/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</row>
    <row r="836" spans="1:26" ht="12.75" customHeight="1" x14ac:dyDescent="0.2">
      <c r="A836" s="120"/>
      <c r="B836" s="120"/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</row>
    <row r="837" spans="1:26" ht="12.75" customHeight="1" x14ac:dyDescent="0.2">
      <c r="A837" s="120"/>
      <c r="B837" s="120"/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</row>
    <row r="838" spans="1:26" ht="12.75" customHeight="1" x14ac:dyDescent="0.2">
      <c r="A838" s="120"/>
      <c r="B838" s="120"/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</row>
    <row r="839" spans="1:26" ht="12.75" customHeight="1" x14ac:dyDescent="0.2">
      <c r="A839" s="120"/>
      <c r="B839" s="120"/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</row>
    <row r="840" spans="1:26" ht="12.75" customHeight="1" x14ac:dyDescent="0.2">
      <c r="A840" s="120"/>
      <c r="B840" s="120"/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</row>
    <row r="841" spans="1:26" ht="12.75" customHeight="1" x14ac:dyDescent="0.2">
      <c r="A841" s="120"/>
      <c r="B841" s="120"/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</row>
    <row r="842" spans="1:26" ht="12.75" customHeight="1" x14ac:dyDescent="0.2">
      <c r="A842" s="120"/>
      <c r="B842" s="120"/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</row>
    <row r="843" spans="1:26" ht="12.75" customHeight="1" x14ac:dyDescent="0.2">
      <c r="A843" s="120"/>
      <c r="B843" s="120"/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</row>
    <row r="844" spans="1:26" ht="12.75" customHeight="1" x14ac:dyDescent="0.2">
      <c r="A844" s="120"/>
      <c r="B844" s="120"/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</row>
    <row r="845" spans="1:26" ht="12.75" customHeight="1" x14ac:dyDescent="0.2">
      <c r="A845" s="120"/>
      <c r="B845" s="120"/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</row>
    <row r="846" spans="1:26" ht="12.75" customHeight="1" x14ac:dyDescent="0.2">
      <c r="A846" s="120"/>
      <c r="B846" s="120"/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</row>
    <row r="847" spans="1:26" ht="12.75" customHeight="1" x14ac:dyDescent="0.2">
      <c r="A847" s="120"/>
      <c r="B847" s="120"/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</row>
    <row r="848" spans="1:26" ht="12.75" customHeight="1" x14ac:dyDescent="0.2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</row>
    <row r="849" spans="1:26" ht="12.75" customHeight="1" x14ac:dyDescent="0.2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</row>
    <row r="850" spans="1:26" ht="12.75" customHeight="1" x14ac:dyDescent="0.2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</row>
    <row r="851" spans="1:26" ht="12.75" customHeight="1" x14ac:dyDescent="0.2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</row>
    <row r="852" spans="1:26" ht="12.75" customHeight="1" x14ac:dyDescent="0.2">
      <c r="A852" s="120"/>
      <c r="B852" s="120"/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</row>
    <row r="853" spans="1:26" ht="12.75" customHeight="1" x14ac:dyDescent="0.2">
      <c r="A853" s="120"/>
      <c r="B853" s="120"/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</row>
    <row r="854" spans="1:26" ht="12.75" customHeight="1" x14ac:dyDescent="0.2">
      <c r="A854" s="120"/>
      <c r="B854" s="120"/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</row>
    <row r="855" spans="1:26" ht="12.75" customHeight="1" x14ac:dyDescent="0.2">
      <c r="A855" s="120"/>
      <c r="B855" s="120"/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</row>
    <row r="856" spans="1:26" ht="12.75" customHeight="1" x14ac:dyDescent="0.2">
      <c r="A856" s="120"/>
      <c r="B856" s="120"/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</row>
    <row r="857" spans="1:26" ht="12.75" customHeight="1" x14ac:dyDescent="0.2">
      <c r="A857" s="120"/>
      <c r="B857" s="120"/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</row>
    <row r="858" spans="1:26" ht="12.75" customHeight="1" x14ac:dyDescent="0.2">
      <c r="A858" s="120"/>
      <c r="B858" s="120"/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</row>
    <row r="859" spans="1:26" ht="12.75" customHeight="1" x14ac:dyDescent="0.2">
      <c r="A859" s="120"/>
      <c r="B859" s="120"/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</row>
    <row r="860" spans="1:26" ht="12.75" customHeight="1" x14ac:dyDescent="0.2">
      <c r="A860" s="120"/>
      <c r="B860" s="120"/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</row>
    <row r="861" spans="1:26" ht="12.75" customHeight="1" x14ac:dyDescent="0.2">
      <c r="A861" s="120"/>
      <c r="B861" s="120"/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</row>
    <row r="862" spans="1:26" ht="12.75" customHeight="1" x14ac:dyDescent="0.2">
      <c r="A862" s="120"/>
      <c r="B862" s="120"/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</row>
    <row r="863" spans="1:26" ht="12.75" customHeight="1" x14ac:dyDescent="0.2">
      <c r="A863" s="120"/>
      <c r="B863" s="120"/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</row>
    <row r="864" spans="1:26" ht="12.75" customHeight="1" x14ac:dyDescent="0.2">
      <c r="A864" s="120"/>
      <c r="B864" s="120"/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</row>
    <row r="865" spans="1:26" ht="12.75" customHeight="1" x14ac:dyDescent="0.2">
      <c r="A865" s="120"/>
      <c r="B865" s="120"/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</row>
    <row r="866" spans="1:26" ht="12.75" customHeight="1" x14ac:dyDescent="0.2">
      <c r="A866" s="120"/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</row>
    <row r="867" spans="1:26" ht="12.75" customHeight="1" x14ac:dyDescent="0.2">
      <c r="A867" s="120"/>
      <c r="B867" s="120"/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</row>
    <row r="868" spans="1:26" ht="12.75" customHeight="1" x14ac:dyDescent="0.2">
      <c r="A868" s="120"/>
      <c r="B868" s="120"/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</row>
    <row r="869" spans="1:26" ht="12.75" customHeight="1" x14ac:dyDescent="0.2">
      <c r="A869" s="120"/>
      <c r="B869" s="120"/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</row>
    <row r="870" spans="1:26" ht="12.75" customHeight="1" x14ac:dyDescent="0.2">
      <c r="A870" s="120"/>
      <c r="B870" s="120"/>
      <c r="C870" s="120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</row>
    <row r="871" spans="1:26" ht="12.75" customHeight="1" x14ac:dyDescent="0.2">
      <c r="A871" s="120"/>
      <c r="B871" s="120"/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</row>
    <row r="872" spans="1:26" ht="12.75" customHeight="1" x14ac:dyDescent="0.2">
      <c r="A872" s="120"/>
      <c r="B872" s="120"/>
      <c r="C872" s="120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</row>
    <row r="873" spans="1:26" ht="12.75" customHeight="1" x14ac:dyDescent="0.2">
      <c r="A873" s="120"/>
      <c r="B873" s="120"/>
      <c r="C873" s="120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</row>
    <row r="874" spans="1:26" ht="12.75" customHeight="1" x14ac:dyDescent="0.2">
      <c r="A874" s="120"/>
      <c r="B874" s="120"/>
      <c r="C874" s="120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</row>
    <row r="875" spans="1:26" ht="12.75" customHeight="1" x14ac:dyDescent="0.2">
      <c r="A875" s="120"/>
      <c r="B875" s="120"/>
      <c r="C875" s="120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</row>
    <row r="876" spans="1:26" ht="12.75" customHeight="1" x14ac:dyDescent="0.2">
      <c r="A876" s="120"/>
      <c r="B876" s="120"/>
      <c r="C876" s="120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</row>
    <row r="877" spans="1:26" ht="12.75" customHeight="1" x14ac:dyDescent="0.2">
      <c r="A877" s="120"/>
      <c r="B877" s="120"/>
      <c r="C877" s="120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</row>
    <row r="878" spans="1:26" ht="12.75" customHeight="1" x14ac:dyDescent="0.2">
      <c r="A878" s="120"/>
      <c r="B878" s="120"/>
      <c r="C878" s="120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</row>
    <row r="879" spans="1:26" ht="12.75" customHeight="1" x14ac:dyDescent="0.2">
      <c r="A879" s="120"/>
      <c r="B879" s="120"/>
      <c r="C879" s="120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</row>
    <row r="880" spans="1:26" ht="12.75" customHeight="1" x14ac:dyDescent="0.2">
      <c r="A880" s="120"/>
      <c r="B880" s="120"/>
      <c r="C880" s="120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</row>
    <row r="881" spans="1:26" ht="12.75" customHeight="1" x14ac:dyDescent="0.2">
      <c r="A881" s="120"/>
      <c r="B881" s="120"/>
      <c r="C881" s="120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</row>
    <row r="882" spans="1:26" ht="12.75" customHeight="1" x14ac:dyDescent="0.2">
      <c r="A882" s="120"/>
      <c r="B882" s="120"/>
      <c r="C882" s="120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</row>
    <row r="883" spans="1:26" ht="12.75" customHeight="1" x14ac:dyDescent="0.2">
      <c r="A883" s="120"/>
      <c r="B883" s="120"/>
      <c r="C883" s="120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</row>
    <row r="884" spans="1:26" ht="12.75" customHeight="1" x14ac:dyDescent="0.2">
      <c r="A884" s="120"/>
      <c r="B884" s="120"/>
      <c r="C884" s="120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</row>
    <row r="885" spans="1:26" ht="12.75" customHeight="1" x14ac:dyDescent="0.2">
      <c r="A885" s="120"/>
      <c r="B885" s="120"/>
      <c r="C885" s="120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</row>
    <row r="886" spans="1:26" ht="12.75" customHeight="1" x14ac:dyDescent="0.2">
      <c r="A886" s="120"/>
      <c r="B886" s="120"/>
      <c r="C886" s="120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</row>
    <row r="887" spans="1:26" ht="12.75" customHeight="1" x14ac:dyDescent="0.2">
      <c r="A887" s="120"/>
      <c r="B887" s="120"/>
      <c r="C887" s="120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</row>
    <row r="888" spans="1:26" ht="12.75" customHeight="1" x14ac:dyDescent="0.2">
      <c r="A888" s="120"/>
      <c r="B888" s="120"/>
      <c r="C888" s="120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</row>
    <row r="889" spans="1:26" ht="12.75" customHeight="1" x14ac:dyDescent="0.2">
      <c r="A889" s="120"/>
      <c r="B889" s="120"/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</row>
    <row r="890" spans="1:26" ht="12.75" customHeight="1" x14ac:dyDescent="0.2">
      <c r="A890" s="120"/>
      <c r="B890" s="120"/>
      <c r="C890" s="120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</row>
    <row r="891" spans="1:26" ht="12.75" customHeight="1" x14ac:dyDescent="0.2">
      <c r="A891" s="120"/>
      <c r="B891" s="120"/>
      <c r="C891" s="120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</row>
    <row r="892" spans="1:26" ht="12.75" customHeight="1" x14ac:dyDescent="0.2">
      <c r="A892" s="120"/>
      <c r="B892" s="120"/>
      <c r="C892" s="120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</row>
    <row r="893" spans="1:26" ht="12.75" customHeight="1" x14ac:dyDescent="0.2">
      <c r="A893" s="120"/>
      <c r="B893" s="120"/>
      <c r="C893" s="120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</row>
    <row r="894" spans="1:26" ht="12.75" customHeight="1" x14ac:dyDescent="0.2">
      <c r="A894" s="120"/>
      <c r="B894" s="120"/>
      <c r="C894" s="120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</row>
    <row r="895" spans="1:26" ht="12.75" customHeight="1" x14ac:dyDescent="0.2">
      <c r="A895" s="120"/>
      <c r="B895" s="120"/>
      <c r="C895" s="120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</row>
    <row r="896" spans="1:26" ht="12.75" customHeight="1" x14ac:dyDescent="0.2">
      <c r="A896" s="120"/>
      <c r="B896" s="120"/>
      <c r="C896" s="120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</row>
    <row r="897" spans="1:26" ht="12.75" customHeight="1" x14ac:dyDescent="0.2">
      <c r="A897" s="120"/>
      <c r="B897" s="120"/>
      <c r="C897" s="120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</row>
    <row r="898" spans="1:26" ht="12.75" customHeight="1" x14ac:dyDescent="0.2">
      <c r="A898" s="120"/>
      <c r="B898" s="120"/>
      <c r="C898" s="120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</row>
    <row r="899" spans="1:26" ht="12.75" customHeight="1" x14ac:dyDescent="0.2">
      <c r="A899" s="120"/>
      <c r="B899" s="120"/>
      <c r="C899" s="120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</row>
    <row r="900" spans="1:26" ht="12.75" customHeight="1" x14ac:dyDescent="0.2">
      <c r="A900" s="120"/>
      <c r="B900" s="120"/>
      <c r="C900" s="120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</row>
    <row r="901" spans="1:26" ht="12.75" customHeight="1" x14ac:dyDescent="0.2">
      <c r="A901" s="120"/>
      <c r="B901" s="120"/>
      <c r="C901" s="120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</row>
    <row r="902" spans="1:26" ht="12.75" customHeight="1" x14ac:dyDescent="0.2">
      <c r="A902" s="120"/>
      <c r="B902" s="120"/>
      <c r="C902" s="120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</row>
    <row r="903" spans="1:26" ht="12.75" customHeight="1" x14ac:dyDescent="0.2">
      <c r="A903" s="120"/>
      <c r="B903" s="120"/>
      <c r="C903" s="120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</row>
    <row r="904" spans="1:26" ht="12.75" customHeight="1" x14ac:dyDescent="0.2">
      <c r="A904" s="120"/>
      <c r="B904" s="120"/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</row>
    <row r="905" spans="1:26" ht="12.75" customHeight="1" x14ac:dyDescent="0.2">
      <c r="A905" s="120"/>
      <c r="B905" s="120"/>
      <c r="C905" s="120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</row>
    <row r="906" spans="1:26" ht="12.75" customHeight="1" x14ac:dyDescent="0.2">
      <c r="A906" s="120"/>
      <c r="B906" s="120"/>
      <c r="C906" s="120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</row>
    <row r="907" spans="1:26" ht="12.75" customHeight="1" x14ac:dyDescent="0.2">
      <c r="A907" s="120"/>
      <c r="B907" s="120"/>
      <c r="C907" s="120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</row>
    <row r="908" spans="1:26" ht="12.75" customHeight="1" x14ac:dyDescent="0.2">
      <c r="A908" s="120"/>
      <c r="B908" s="120"/>
      <c r="C908" s="120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</row>
    <row r="909" spans="1:26" ht="12.75" customHeight="1" x14ac:dyDescent="0.2">
      <c r="A909" s="120"/>
      <c r="B909" s="120"/>
      <c r="C909" s="120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</row>
    <row r="910" spans="1:26" ht="12.75" customHeight="1" x14ac:dyDescent="0.2">
      <c r="A910" s="120"/>
      <c r="B910" s="120"/>
      <c r="C910" s="120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</row>
    <row r="911" spans="1:26" ht="12.75" customHeight="1" x14ac:dyDescent="0.2">
      <c r="A911" s="120"/>
      <c r="B911" s="120"/>
      <c r="C911" s="120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</row>
    <row r="912" spans="1:26" ht="12.75" customHeight="1" x14ac:dyDescent="0.2">
      <c r="A912" s="120"/>
      <c r="B912" s="120"/>
      <c r="C912" s="120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</row>
    <row r="913" spans="1:26" ht="12.75" customHeight="1" x14ac:dyDescent="0.2">
      <c r="A913" s="120"/>
      <c r="B913" s="120"/>
      <c r="C913" s="120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</row>
    <row r="914" spans="1:26" ht="12.75" customHeight="1" x14ac:dyDescent="0.2">
      <c r="A914" s="120"/>
      <c r="B914" s="120"/>
      <c r="C914" s="120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</row>
    <row r="915" spans="1:26" ht="12.75" customHeight="1" x14ac:dyDescent="0.2">
      <c r="A915" s="120"/>
      <c r="B915" s="120"/>
      <c r="C915" s="120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</row>
    <row r="916" spans="1:26" ht="12.75" customHeight="1" x14ac:dyDescent="0.2">
      <c r="A916" s="120"/>
      <c r="B916" s="120"/>
      <c r="C916" s="120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</row>
    <row r="917" spans="1:26" ht="12.75" customHeight="1" x14ac:dyDescent="0.2">
      <c r="A917" s="120"/>
      <c r="B917" s="120"/>
      <c r="C917" s="120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</row>
    <row r="918" spans="1:26" ht="12.75" customHeight="1" x14ac:dyDescent="0.2">
      <c r="A918" s="120"/>
      <c r="B918" s="120"/>
      <c r="C918" s="120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</row>
    <row r="919" spans="1:26" ht="12.75" customHeight="1" x14ac:dyDescent="0.2">
      <c r="A919" s="120"/>
      <c r="B919" s="120"/>
      <c r="C919" s="120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</row>
    <row r="920" spans="1:26" ht="12.75" customHeight="1" x14ac:dyDescent="0.2">
      <c r="A920" s="120"/>
      <c r="B920" s="120"/>
      <c r="C920" s="120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</row>
    <row r="921" spans="1:26" ht="12.75" customHeight="1" x14ac:dyDescent="0.2">
      <c r="A921" s="120"/>
      <c r="B921" s="120"/>
      <c r="C921" s="120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</row>
    <row r="922" spans="1:26" ht="12.75" customHeight="1" x14ac:dyDescent="0.2">
      <c r="A922" s="120"/>
      <c r="B922" s="120"/>
      <c r="C922" s="120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</row>
    <row r="923" spans="1:26" ht="12.75" customHeight="1" x14ac:dyDescent="0.2">
      <c r="A923" s="120"/>
      <c r="B923" s="120"/>
      <c r="C923" s="120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</row>
    <row r="924" spans="1:26" ht="12.75" customHeight="1" x14ac:dyDescent="0.2">
      <c r="A924" s="120"/>
      <c r="B924" s="120"/>
      <c r="C924" s="120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</row>
    <row r="925" spans="1:26" ht="12.75" customHeight="1" x14ac:dyDescent="0.2">
      <c r="A925" s="120"/>
      <c r="B925" s="120"/>
      <c r="C925" s="120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</row>
    <row r="926" spans="1:26" ht="12.75" customHeight="1" x14ac:dyDescent="0.2">
      <c r="A926" s="120"/>
      <c r="B926" s="120"/>
      <c r="C926" s="120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</row>
    <row r="927" spans="1:26" ht="12.75" customHeight="1" x14ac:dyDescent="0.2">
      <c r="A927" s="120"/>
      <c r="B927" s="120"/>
      <c r="C927" s="120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</row>
    <row r="928" spans="1:26" ht="12.75" customHeight="1" x14ac:dyDescent="0.2">
      <c r="A928" s="120"/>
      <c r="B928" s="120"/>
      <c r="C928" s="120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</row>
    <row r="929" spans="1:26" ht="12.75" customHeight="1" x14ac:dyDescent="0.2">
      <c r="A929" s="120"/>
      <c r="B929" s="120"/>
      <c r="C929" s="120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</row>
    <row r="930" spans="1:26" ht="12.75" customHeight="1" x14ac:dyDescent="0.2">
      <c r="A930" s="120"/>
      <c r="B930" s="120"/>
      <c r="C930" s="120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</row>
    <row r="931" spans="1:26" ht="12.75" customHeight="1" x14ac:dyDescent="0.2">
      <c r="A931" s="120"/>
      <c r="B931" s="120"/>
      <c r="C931" s="120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</row>
    <row r="932" spans="1:26" ht="12.75" customHeight="1" x14ac:dyDescent="0.2">
      <c r="A932" s="120"/>
      <c r="B932" s="120"/>
      <c r="C932" s="120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</row>
    <row r="933" spans="1:26" ht="12.75" customHeight="1" x14ac:dyDescent="0.2">
      <c r="A933" s="120"/>
      <c r="B933" s="120"/>
      <c r="C933" s="120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</row>
    <row r="934" spans="1:26" ht="12.75" customHeight="1" x14ac:dyDescent="0.2">
      <c r="A934" s="120"/>
      <c r="B934" s="120"/>
      <c r="C934" s="120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</row>
    <row r="935" spans="1:26" ht="12.75" customHeight="1" x14ac:dyDescent="0.2">
      <c r="A935" s="120"/>
      <c r="B935" s="120"/>
      <c r="C935" s="120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</row>
    <row r="936" spans="1:26" ht="12.75" customHeight="1" x14ac:dyDescent="0.2">
      <c r="A936" s="120"/>
      <c r="B936" s="120"/>
      <c r="C936" s="120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</row>
    <row r="937" spans="1:26" ht="12.75" customHeight="1" x14ac:dyDescent="0.2">
      <c r="A937" s="120"/>
      <c r="B937" s="120"/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</row>
    <row r="938" spans="1:26" ht="12.75" customHeight="1" x14ac:dyDescent="0.2">
      <c r="A938" s="120"/>
      <c r="B938" s="120"/>
      <c r="C938" s="120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</row>
    <row r="939" spans="1:26" ht="12.75" customHeight="1" x14ac:dyDescent="0.2">
      <c r="A939" s="120"/>
      <c r="B939" s="120"/>
      <c r="C939" s="120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</row>
    <row r="940" spans="1:26" ht="12.75" customHeight="1" x14ac:dyDescent="0.2">
      <c r="A940" s="120"/>
      <c r="B940" s="120"/>
      <c r="C940" s="120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</row>
    <row r="941" spans="1:26" ht="12.75" customHeight="1" x14ac:dyDescent="0.2">
      <c r="A941" s="120"/>
      <c r="B941" s="120"/>
      <c r="C941" s="120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</row>
    <row r="942" spans="1:26" ht="12.75" customHeight="1" x14ac:dyDescent="0.2">
      <c r="A942" s="120"/>
      <c r="B942" s="120"/>
      <c r="C942" s="120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</row>
    <row r="943" spans="1:26" ht="12.75" customHeight="1" x14ac:dyDescent="0.2">
      <c r="A943" s="120"/>
      <c r="B943" s="120"/>
      <c r="C943" s="120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</row>
    <row r="944" spans="1:26" ht="12.75" customHeight="1" x14ac:dyDescent="0.2">
      <c r="A944" s="120"/>
      <c r="B944" s="120"/>
      <c r="C944" s="120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</row>
    <row r="945" spans="1:26" ht="12.75" customHeight="1" x14ac:dyDescent="0.2">
      <c r="A945" s="120"/>
      <c r="B945" s="120"/>
      <c r="C945" s="120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</row>
    <row r="946" spans="1:26" ht="12.75" customHeight="1" x14ac:dyDescent="0.2">
      <c r="A946" s="120"/>
      <c r="B946" s="120"/>
      <c r="C946" s="120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</row>
    <row r="947" spans="1:26" ht="12.75" customHeight="1" x14ac:dyDescent="0.2">
      <c r="A947" s="120"/>
      <c r="B947" s="120"/>
      <c r="C947" s="120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</row>
    <row r="948" spans="1:26" ht="12.75" customHeight="1" x14ac:dyDescent="0.2">
      <c r="A948" s="120"/>
      <c r="B948" s="120"/>
      <c r="C948" s="120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</row>
    <row r="949" spans="1:26" ht="12.75" customHeight="1" x14ac:dyDescent="0.2">
      <c r="A949" s="120"/>
      <c r="B949" s="120"/>
      <c r="C949" s="120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</row>
    <row r="950" spans="1:26" ht="12.75" customHeight="1" x14ac:dyDescent="0.2">
      <c r="A950" s="120"/>
      <c r="B950" s="120"/>
      <c r="C950" s="120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</row>
    <row r="951" spans="1:26" ht="12.75" customHeight="1" x14ac:dyDescent="0.2">
      <c r="A951" s="120"/>
      <c r="B951" s="120"/>
      <c r="C951" s="120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</row>
    <row r="952" spans="1:26" ht="12.75" customHeight="1" x14ac:dyDescent="0.2">
      <c r="A952" s="120"/>
      <c r="B952" s="120"/>
      <c r="C952" s="120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</row>
    <row r="953" spans="1:26" ht="12.75" customHeight="1" x14ac:dyDescent="0.2">
      <c r="A953" s="120"/>
      <c r="B953" s="120"/>
      <c r="C953" s="120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</row>
    <row r="954" spans="1:26" ht="12.75" customHeight="1" x14ac:dyDescent="0.2">
      <c r="A954" s="120"/>
      <c r="B954" s="120"/>
      <c r="C954" s="120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</row>
    <row r="955" spans="1:26" ht="12.75" customHeight="1" x14ac:dyDescent="0.2">
      <c r="A955" s="120"/>
      <c r="B955" s="120"/>
      <c r="C955" s="120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</row>
    <row r="956" spans="1:26" ht="12.75" customHeight="1" x14ac:dyDescent="0.2">
      <c r="A956" s="120"/>
      <c r="B956" s="120"/>
      <c r="C956" s="120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</row>
    <row r="957" spans="1:26" ht="12.75" customHeight="1" x14ac:dyDescent="0.2">
      <c r="A957" s="120"/>
      <c r="B957" s="120"/>
      <c r="C957" s="120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</row>
    <row r="958" spans="1:26" ht="12.75" customHeight="1" x14ac:dyDescent="0.2">
      <c r="A958" s="120"/>
      <c r="B958" s="120"/>
      <c r="C958" s="120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</row>
    <row r="959" spans="1:26" ht="12.75" customHeight="1" x14ac:dyDescent="0.2">
      <c r="A959" s="120"/>
      <c r="B959" s="120"/>
      <c r="C959" s="120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</row>
    <row r="960" spans="1:26" ht="12.75" customHeight="1" x14ac:dyDescent="0.2">
      <c r="A960" s="120"/>
      <c r="B960" s="120"/>
      <c r="C960" s="120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</row>
    <row r="961" spans="1:26" ht="12.75" customHeight="1" x14ac:dyDescent="0.2">
      <c r="A961" s="120"/>
      <c r="B961" s="120"/>
      <c r="C961" s="120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</row>
    <row r="962" spans="1:26" ht="12.75" customHeight="1" x14ac:dyDescent="0.2">
      <c r="A962" s="120"/>
      <c r="B962" s="120"/>
      <c r="C962" s="120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</row>
    <row r="963" spans="1:26" ht="12.75" customHeight="1" x14ac:dyDescent="0.2">
      <c r="A963" s="120"/>
      <c r="B963" s="120"/>
      <c r="C963" s="120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</row>
    <row r="964" spans="1:26" ht="12.75" customHeight="1" x14ac:dyDescent="0.2">
      <c r="A964" s="120"/>
      <c r="B964" s="120"/>
      <c r="C964" s="120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</row>
    <row r="965" spans="1:26" ht="12.75" customHeight="1" x14ac:dyDescent="0.2">
      <c r="A965" s="120"/>
      <c r="B965" s="120"/>
      <c r="C965" s="120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</row>
    <row r="966" spans="1:26" ht="12.75" customHeight="1" x14ac:dyDescent="0.2">
      <c r="A966" s="120"/>
      <c r="B966" s="120"/>
      <c r="C966" s="120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</row>
    <row r="967" spans="1:26" ht="12.75" customHeight="1" x14ac:dyDescent="0.2">
      <c r="A967" s="120"/>
      <c r="B967" s="120"/>
      <c r="C967" s="120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</row>
    <row r="968" spans="1:26" ht="12.75" customHeight="1" x14ac:dyDescent="0.2">
      <c r="A968" s="120"/>
      <c r="B968" s="120"/>
      <c r="C968" s="120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</row>
    <row r="969" spans="1:26" ht="12.75" customHeight="1" x14ac:dyDescent="0.2">
      <c r="A969" s="120"/>
      <c r="B969" s="120"/>
      <c r="C969" s="120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</row>
    <row r="970" spans="1:26" ht="12.75" customHeight="1" x14ac:dyDescent="0.2">
      <c r="A970" s="120"/>
      <c r="B970" s="120"/>
      <c r="C970" s="120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</row>
    <row r="971" spans="1:26" ht="12.75" customHeight="1" x14ac:dyDescent="0.2">
      <c r="A971" s="120"/>
      <c r="B971" s="120"/>
      <c r="C971" s="120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</row>
    <row r="972" spans="1:26" ht="12.75" customHeight="1" x14ac:dyDescent="0.2">
      <c r="A972" s="120"/>
      <c r="B972" s="120"/>
      <c r="C972" s="120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</row>
    <row r="973" spans="1:26" ht="12.75" customHeight="1" x14ac:dyDescent="0.2">
      <c r="A973" s="120"/>
      <c r="B973" s="120"/>
      <c r="C973" s="120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</row>
    <row r="974" spans="1:26" ht="12.75" customHeight="1" x14ac:dyDescent="0.2">
      <c r="A974" s="120"/>
      <c r="B974" s="120"/>
      <c r="C974" s="120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</row>
    <row r="975" spans="1:26" ht="12.75" customHeight="1" x14ac:dyDescent="0.2">
      <c r="A975" s="120"/>
      <c r="B975" s="120"/>
      <c r="C975" s="120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</row>
    <row r="976" spans="1:26" ht="12.75" customHeight="1" x14ac:dyDescent="0.2">
      <c r="A976" s="120"/>
      <c r="B976" s="120"/>
      <c r="C976" s="120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</row>
    <row r="977" spans="1:26" ht="12.75" customHeight="1" x14ac:dyDescent="0.2">
      <c r="A977" s="120"/>
      <c r="B977" s="120"/>
      <c r="C977" s="120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</row>
    <row r="978" spans="1:26" ht="12.75" customHeight="1" x14ac:dyDescent="0.2">
      <c r="A978" s="120"/>
      <c r="B978" s="120"/>
      <c r="C978" s="120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</row>
    <row r="979" spans="1:26" ht="12.75" customHeight="1" x14ac:dyDescent="0.2">
      <c r="A979" s="120"/>
      <c r="B979" s="120"/>
      <c r="C979" s="120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</row>
    <row r="980" spans="1:26" ht="12.75" customHeight="1" x14ac:dyDescent="0.2">
      <c r="A980" s="120"/>
      <c r="B980" s="120"/>
      <c r="C980" s="120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</row>
    <row r="981" spans="1:26" ht="12.75" customHeight="1" x14ac:dyDescent="0.2">
      <c r="A981" s="120"/>
      <c r="B981" s="120"/>
      <c r="C981" s="120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</row>
    <row r="982" spans="1:26" ht="12.75" customHeight="1" x14ac:dyDescent="0.2">
      <c r="A982" s="120"/>
      <c r="B982" s="120"/>
      <c r="C982" s="120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</row>
    <row r="983" spans="1:26" ht="12.75" customHeight="1" x14ac:dyDescent="0.2">
      <c r="A983" s="120"/>
      <c r="B983" s="120"/>
      <c r="C983" s="120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</row>
    <row r="984" spans="1:26" ht="12.75" customHeight="1" x14ac:dyDescent="0.2">
      <c r="A984" s="120"/>
      <c r="B984" s="120"/>
      <c r="C984" s="120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</row>
    <row r="985" spans="1:26" ht="12.75" customHeight="1" x14ac:dyDescent="0.2">
      <c r="A985" s="120"/>
      <c r="B985" s="120"/>
      <c r="C985" s="120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</row>
    <row r="986" spans="1:26" ht="12.75" customHeight="1" x14ac:dyDescent="0.2">
      <c r="A986" s="120"/>
      <c r="B986" s="120"/>
      <c r="C986" s="120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</row>
    <row r="987" spans="1:26" ht="12.75" customHeight="1" x14ac:dyDescent="0.2">
      <c r="A987" s="120"/>
      <c r="B987" s="120"/>
      <c r="C987" s="120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</row>
    <row r="988" spans="1:26" ht="12.75" customHeight="1" x14ac:dyDescent="0.2">
      <c r="A988" s="120"/>
      <c r="B988" s="120"/>
      <c r="C988" s="120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</row>
    <row r="989" spans="1:26" ht="12.75" customHeight="1" x14ac:dyDescent="0.2">
      <c r="A989" s="120"/>
      <c r="B989" s="120"/>
      <c r="C989" s="120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</row>
    <row r="990" spans="1:26" ht="12.75" customHeight="1" x14ac:dyDescent="0.2">
      <c r="A990" s="120"/>
      <c r="B990" s="120"/>
      <c r="C990" s="120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</row>
    <row r="991" spans="1:26" ht="12.75" customHeight="1" x14ac:dyDescent="0.2">
      <c r="A991" s="120"/>
      <c r="B991" s="120"/>
      <c r="C991" s="120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</row>
    <row r="992" spans="1:26" ht="12.75" customHeight="1" x14ac:dyDescent="0.2">
      <c r="A992" s="120"/>
      <c r="B992" s="120"/>
      <c r="C992" s="120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</row>
    <row r="993" spans="1:26" ht="12.75" customHeight="1" x14ac:dyDescent="0.2">
      <c r="A993" s="120"/>
      <c r="B993" s="120"/>
      <c r="C993" s="120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</row>
    <row r="994" spans="1:26" ht="12.75" customHeight="1" x14ac:dyDescent="0.2">
      <c r="A994" s="120"/>
      <c r="B994" s="120"/>
      <c r="C994" s="120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</row>
    <row r="995" spans="1:26" ht="12.75" customHeight="1" x14ac:dyDescent="0.2">
      <c r="A995" s="120"/>
      <c r="B995" s="120"/>
      <c r="C995" s="120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</row>
    <row r="996" spans="1:26" ht="12.75" customHeight="1" x14ac:dyDescent="0.2">
      <c r="A996" s="120"/>
      <c r="B996" s="120"/>
      <c r="C996" s="120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</row>
    <row r="997" spans="1:26" ht="12.75" customHeight="1" x14ac:dyDescent="0.2">
      <c r="A997" s="120"/>
      <c r="B997" s="120"/>
      <c r="C997" s="120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</row>
    <row r="998" spans="1:26" ht="12.75" customHeight="1" x14ac:dyDescent="0.2">
      <c r="A998" s="120"/>
      <c r="B998" s="120"/>
      <c r="C998" s="120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</row>
    <row r="999" spans="1:26" ht="12.75" customHeight="1" x14ac:dyDescent="0.2">
      <c r="A999" s="120"/>
      <c r="B999" s="120"/>
      <c r="C999" s="120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</row>
    <row r="1000" spans="1:26" ht="12.75" customHeight="1" x14ac:dyDescent="0.2">
      <c r="A1000" s="120"/>
      <c r="B1000" s="120"/>
      <c r="C1000" s="120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</row>
    <row r="1001" spans="1:26" ht="12.75" customHeight="1" x14ac:dyDescent="0.2">
      <c r="A1001" s="120"/>
      <c r="B1001" s="120"/>
      <c r="C1001" s="120"/>
      <c r="D1001" s="120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</row>
    <row r="1002" spans="1:26" ht="12.75" customHeight="1" x14ac:dyDescent="0.2">
      <c r="A1002" s="120"/>
      <c r="B1002" s="120"/>
      <c r="C1002" s="120"/>
      <c r="D1002" s="120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</row>
    <row r="1003" spans="1:26" ht="12.75" customHeight="1" x14ac:dyDescent="0.2">
      <c r="A1003" s="120"/>
      <c r="B1003" s="120"/>
      <c r="C1003" s="120"/>
      <c r="D1003" s="120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</row>
    <row r="1004" spans="1:26" ht="12.75" customHeight="1" x14ac:dyDescent="0.2">
      <c r="A1004" s="120"/>
      <c r="B1004" s="120"/>
      <c r="C1004" s="120"/>
      <c r="D1004" s="120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</row>
    <row r="1005" spans="1:26" ht="12.75" customHeight="1" x14ac:dyDescent="0.2">
      <c r="A1005" s="120"/>
      <c r="B1005" s="120"/>
      <c r="C1005" s="120"/>
      <c r="D1005" s="120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</row>
    <row r="1006" spans="1:26" ht="12.75" customHeight="1" x14ac:dyDescent="0.2">
      <c r="A1006" s="120"/>
      <c r="B1006" s="120"/>
      <c r="C1006" s="120"/>
      <c r="D1006" s="120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</row>
    <row r="1007" spans="1:26" ht="12.75" customHeight="1" x14ac:dyDescent="0.2">
      <c r="A1007" s="120"/>
      <c r="B1007" s="120"/>
      <c r="C1007" s="120"/>
      <c r="D1007" s="120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</row>
    <row r="1008" spans="1:26" ht="12.75" customHeight="1" x14ac:dyDescent="0.2">
      <c r="A1008" s="120"/>
      <c r="B1008" s="120"/>
      <c r="C1008" s="120"/>
      <c r="D1008" s="120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</row>
  </sheetData>
  <sheetProtection sheet="1" objects="1" scenarios="1" selectLockedCells="1" selectUnlockedCells="1"/>
  <mergeCells count="4">
    <mergeCell ref="B3:F3"/>
    <mergeCell ref="B10:F10"/>
    <mergeCell ref="B16:F16"/>
    <mergeCell ref="B22:C22"/>
  </mergeCell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Ocenjevanje ponudb</vt:lpstr>
      <vt:lpstr>Primeri ocenjevanja</vt:lpstr>
      <vt:lpstr>Primer prevoza</vt:lpstr>
      <vt:lpstr>Pojasnila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Gröger</dc:creator>
  <cp:lastModifiedBy>Henrieta Winklhofer</cp:lastModifiedBy>
  <dcterms:created xsi:type="dcterms:W3CDTF">2013-05-23T07:01:58Z</dcterms:created>
  <dcterms:modified xsi:type="dcterms:W3CDTF">2025-10-16T09:30:31Z</dcterms:modified>
</cp:coreProperties>
</file>