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kathrinholstein/Downloads/"/>
    </mc:Choice>
  </mc:AlternateContent>
  <xr:revisionPtr revIDLastSave="0" documentId="13_ncr:1_{2E819C3D-11C3-6640-9833-1A2774277F78}" xr6:coauthVersionLast="47" xr6:coauthVersionMax="47" xr10:uidLastSave="{00000000-0000-0000-0000-000000000000}"/>
  <bookViews>
    <workbookView xWindow="-40960" yWindow="-6560" windowWidth="40960" windowHeight="21160" activeTab="3" xr2:uid="{00000000-000D-0000-FFFF-FFFF00000000}"/>
  </bookViews>
  <sheets>
    <sheet name="Ocenjevanje ponudb" sheetId="5" r:id="rId1"/>
    <sheet name="Primeri ocenjevanja" sheetId="6" r:id="rId2"/>
    <sheet name="Primer prevoza" sheetId="3" r:id="rId3"/>
    <sheet name="Pojasnil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VGbvYewNQ5fiP7fKCnZDJjgf/kA8Xsvb1+r/t4x+Hjc="/>
    </ext>
  </extLst>
</workbook>
</file>

<file path=xl/calcChain.xml><?xml version="1.0" encoding="utf-8"?>
<calcChain xmlns="http://schemas.openxmlformats.org/spreadsheetml/2006/main">
  <c r="D24" i="6" l="1"/>
  <c r="J23" i="6"/>
  <c r="M23" i="6" s="1"/>
  <c r="I23" i="6"/>
  <c r="L23" i="6" s="1"/>
  <c r="H23" i="6"/>
  <c r="K23" i="6" s="1"/>
  <c r="M22" i="6"/>
  <c r="L22" i="6"/>
  <c r="K22" i="6"/>
  <c r="J22" i="6"/>
  <c r="I22" i="6"/>
  <c r="H22" i="6"/>
  <c r="J21" i="6"/>
  <c r="M21" i="6" s="1"/>
  <c r="M24" i="6" s="1"/>
  <c r="I21" i="6"/>
  <c r="L21" i="6" s="1"/>
  <c r="L24" i="6" s="1"/>
  <c r="H21" i="6"/>
  <c r="K21" i="6" s="1"/>
  <c r="K24" i="6" s="1"/>
  <c r="K15" i="6"/>
  <c r="D15" i="6"/>
  <c r="M14" i="6"/>
  <c r="L14" i="6"/>
  <c r="K14" i="6"/>
  <c r="M13" i="6"/>
  <c r="L13" i="6"/>
  <c r="K13" i="6"/>
  <c r="K12" i="6"/>
  <c r="J12" i="6"/>
  <c r="M12" i="6" s="1"/>
  <c r="M15" i="6" s="1"/>
  <c r="I12" i="6"/>
  <c r="L12" i="6" s="1"/>
  <c r="L15" i="6" s="1"/>
  <c r="H12" i="6"/>
  <c r="F25" i="5"/>
  <c r="L24" i="5"/>
  <c r="O24" i="5" s="1"/>
  <c r="K24" i="5"/>
  <c r="N24" i="5" s="1"/>
  <c r="J24" i="5"/>
  <c r="M24" i="5" s="1"/>
  <c r="O23" i="5"/>
  <c r="N23" i="5"/>
  <c r="N25" i="5" s="1"/>
  <c r="L23" i="5"/>
  <c r="K23" i="5"/>
  <c r="J23" i="5"/>
  <c r="M23" i="5" s="1"/>
  <c r="M25" i="5" s="1"/>
  <c r="D16" i="5"/>
  <c r="L15" i="5"/>
  <c r="K15" i="5"/>
  <c r="J15" i="5"/>
  <c r="M15" i="5" s="1"/>
  <c r="I15" i="5"/>
  <c r="H15" i="5"/>
  <c r="J14" i="5"/>
  <c r="M14" i="5" s="1"/>
  <c r="I14" i="5"/>
  <c r="L14" i="5" s="1"/>
  <c r="H14" i="5"/>
  <c r="K14" i="5" s="1"/>
  <c r="L13" i="5"/>
  <c r="K13" i="5"/>
  <c r="J13" i="5"/>
  <c r="M13" i="5" s="1"/>
  <c r="I13" i="5"/>
  <c r="H13" i="5"/>
  <c r="J12" i="5"/>
  <c r="M12" i="5" s="1"/>
  <c r="I12" i="5"/>
  <c r="L12" i="5" s="1"/>
  <c r="L16" i="5" s="1"/>
  <c r="H12" i="5"/>
  <c r="K12" i="5" s="1"/>
  <c r="K16" i="5" s="1"/>
  <c r="F31" i="3"/>
  <c r="I30" i="3"/>
  <c r="L30" i="3" s="1"/>
  <c r="O30" i="3" s="1"/>
  <c r="H30" i="3"/>
  <c r="K30" i="3" s="1"/>
  <c r="N30" i="3" s="1"/>
  <c r="N31" i="3" s="1"/>
  <c r="N29" i="3"/>
  <c r="L29" i="3"/>
  <c r="O29" i="3" s="1"/>
  <c r="O31" i="3" s="1"/>
  <c r="K29" i="3"/>
  <c r="J29" i="3"/>
  <c r="M29" i="3" s="1"/>
  <c r="H23" i="3"/>
  <c r="H22" i="3"/>
  <c r="H21" i="3"/>
  <c r="G30" i="3" s="1"/>
  <c r="J30" i="3" s="1"/>
  <c r="M30" i="3" s="1"/>
  <c r="D14" i="3"/>
  <c r="G13" i="3"/>
  <c r="F13" i="3"/>
  <c r="E13" i="3"/>
  <c r="J13" i="3" s="1"/>
  <c r="M13" i="3" s="1"/>
  <c r="K12" i="3"/>
  <c r="J12" i="3"/>
  <c r="M12" i="3" s="1"/>
  <c r="I12" i="3"/>
  <c r="L12" i="3" s="1"/>
  <c r="H12" i="3"/>
  <c r="M16" i="5" l="1"/>
  <c r="O25" i="5"/>
  <c r="M31" i="3"/>
  <c r="M14" i="3"/>
  <c r="K14" i="3"/>
  <c r="H13" i="3"/>
  <c r="K13" i="3" s="1"/>
  <c r="I13" i="3"/>
  <c r="L13" i="3" s="1"/>
  <c r="L1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0" authorId="0" shapeId="0" xr:uid="{A23D4101-3AF4-4E54-A9EF-1BD387928837}">
      <text>
        <r>
          <rPr>
            <sz val="10"/>
            <color theme="1"/>
            <rFont val="Arial"/>
            <family val="2"/>
            <scheme val="minor"/>
          </rPr>
          <t>======
ID#AAABfwmlfWk
tc={E399138C-3812-4289-8C60-5091C81552F5}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Please decide on the rating and insert a %</t>
        </r>
      </text>
    </comment>
    <comment ref="E12" authorId="0" shapeId="0" xr:uid="{A2F45039-DE0D-43DC-B16B-B0AE26B6B055}">
      <text>
        <r>
          <rPr>
            <sz val="10"/>
            <color theme="1"/>
            <rFont val="Arial"/>
            <family val="2"/>
            <scheme val="minor"/>
          </rPr>
          <t>======
ID#AAABfwmlfWs
tc={8FFB5C3E-BBDE-464B-89A0-125F597857A3}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Insert price</t>
        </r>
      </text>
    </comment>
    <comment ref="E14" authorId="0" shapeId="0" xr:uid="{485EA978-AF9C-4AFF-99A2-F59A1DBC040A}">
      <text>
        <r>
          <rPr>
            <sz val="10"/>
            <color theme="1"/>
            <rFont val="Arial"/>
            <family val="2"/>
            <scheme val="minor"/>
          </rPr>
          <t>======
ID#AAABfwmlfWg
tc={80195F10-CEB4-4127-96A0-182294826CBE}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Insert value (e.g. % of recycled fibres, number of fair trade products)</t>
        </r>
      </text>
    </comment>
    <comment ref="D16" authorId="0" shapeId="0" xr:uid="{D6450748-6399-4114-B16A-3D293AF5C2CF}">
      <text>
        <r>
          <rPr>
            <sz val="10"/>
            <color theme="1"/>
            <rFont val="Arial"/>
            <family val="2"/>
            <scheme val="minor"/>
          </rPr>
          <t>======
ID#AAABfwmlfWo
tc={B7003787-1385-4CEC-8C0E-8182C868B186}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Must add up to 100%</t>
        </r>
      </text>
    </comment>
    <comment ref="F21" authorId="0" shapeId="0" xr:uid="{9803D91A-AFFE-416D-843A-6FDE865B05A5}">
      <text>
        <r>
          <rPr>
            <sz val="10"/>
            <color theme="1"/>
            <rFont val="Arial"/>
            <family val="2"/>
            <scheme val="minor"/>
          </rPr>
          <t>======
ID#AAABfwmlfWk
tc={E399138C-3812-4289-8C60-5091C81552F5}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Please decide on the rating and insert a %</t>
        </r>
      </text>
    </comment>
    <comment ref="F25" authorId="0" shapeId="0" xr:uid="{76B73339-179B-4E57-A641-5C0848732189}">
      <text>
        <r>
          <rPr>
            <sz val="10"/>
            <color theme="1"/>
            <rFont val="Arial"/>
            <family val="2"/>
            <scheme val="minor"/>
          </rPr>
          <t>======
ID#AAABjWhmMVY
tc={B7003787-1385-4CEC-8C0E-8182C868B186}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Must add up to 100%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0" authorId="0" shapeId="0" xr:uid="{87DC5532-7EB0-410F-BAD5-69DCCB75976C}">
      <text>
        <r>
          <rPr>
            <sz val="10"/>
            <color theme="1"/>
            <rFont val="Arial"/>
            <family val="2"/>
            <scheme val="minor"/>
          </rPr>
          <t>======
ID#AAABfwmlfWk
tc={E399138C-3812-4289-8C60-5091C81552F5}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Please decide on the rating and insert a %</t>
        </r>
      </text>
    </comment>
    <comment ref="D19" authorId="0" shapeId="0" xr:uid="{4CBF18B5-F7D0-4A97-9D99-C3B58EABF1F3}">
      <text>
        <r>
          <rPr>
            <sz val="10"/>
            <color theme="1"/>
            <rFont val="Arial"/>
            <family val="2"/>
            <scheme val="minor"/>
          </rPr>
          <t>======
ID#AAABfwmlfWk
tc={E399138C-3812-4289-8C60-5091C81552F5}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Please decide on the rating and insert a 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0" authorId="0" shapeId="0" xr:uid="{017100B6-BE82-40F7-9149-8EA632DCCC4E}">
      <text>
        <r>
          <rPr>
            <sz val="10"/>
            <color theme="1"/>
            <rFont val="Arial"/>
            <family val="2"/>
            <scheme val="minor"/>
          </rPr>
          <t>======
ID#AAABfwmlfWk
tc={E399138C-3812-4289-8C60-5091C81552F5}    (2025-03-14 11:09:16)
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Please decide on the rating and insert a %</t>
        </r>
      </text>
    </comment>
  </commentList>
</comments>
</file>

<file path=xl/sharedStrings.xml><?xml version="1.0" encoding="utf-8"?>
<sst xmlns="http://schemas.openxmlformats.org/spreadsheetml/2006/main" count="211" uniqueCount="95">
  <si>
    <t>Total</t>
  </si>
  <si>
    <t>1.</t>
  </si>
  <si>
    <t>2.</t>
  </si>
  <si>
    <t>a)</t>
  </si>
  <si>
    <t>b)</t>
  </si>
  <si>
    <t>3.</t>
  </si>
  <si>
    <t>4.</t>
  </si>
  <si>
    <t>Formula za izračun</t>
  </si>
  <si>
    <t xml:space="preserve">Pogoji ponudbe		</t>
  </si>
  <si>
    <t xml:space="preserve">Točkovanje		</t>
  </si>
  <si>
    <t xml:space="preserve">Ocenjevanje		</t>
  </si>
  <si>
    <t>Cena</t>
  </si>
  <si>
    <t>Najmanjša vrednost * 100 / vrednost ponudnika</t>
  </si>
  <si>
    <t>Binarna lestvica</t>
  </si>
  <si>
    <t>Ponudba 1</t>
  </si>
  <si>
    <t>Ponudba 2</t>
  </si>
  <si>
    <t>Ponudba 3</t>
  </si>
  <si>
    <t>Ponudba z najvišjim številom točk je najboljša.</t>
  </si>
  <si>
    <t>Napredni pristopi</t>
  </si>
  <si>
    <t>Skupaj</t>
  </si>
  <si>
    <t>Možnost ponovnega polnjenja</t>
  </si>
  <si>
    <t>Topilo na vodni osnovi</t>
  </si>
  <si>
    <t>da</t>
  </si>
  <si>
    <t>ne</t>
  </si>
  <si>
    <t>zadovoljivo</t>
  </si>
  <si>
    <t>Odstotek ekološke hrane</t>
  </si>
  <si>
    <t>Odločitev žirije (testni obrok)</t>
  </si>
  <si>
    <t>Primer: Gostinske storitve</t>
  </si>
  <si>
    <t>zelo dobro</t>
  </si>
  <si>
    <t>dobro</t>
  </si>
  <si>
    <t>zadostno</t>
  </si>
  <si>
    <t>nezadostno</t>
  </si>
  <si>
    <t>Uporaba pristopov vrednotenja: Primeri ponudb</t>
  </si>
  <si>
    <t>Najmanjša vrednost * 100 / vrednost ponudnika (metoda relativnega točkovanja)</t>
  </si>
  <si>
    <t xml:space="preserve">Emisijski faktor (EFV) vozil, namenjenih za uporabo v okviru pogodbe (kg CO2/tkm)	</t>
  </si>
  <si>
    <t xml:space="preserve">Delež potovanj, opravljenih z vozilom	</t>
  </si>
  <si>
    <t>Razdalja (D) v km</t>
  </si>
  <si>
    <t>Izračun emisij toplogrednih plinov (kg CO2)</t>
  </si>
  <si>
    <t>Vozilo 1</t>
  </si>
  <si>
    <t>Število točk = (Y - vrednost ponudnika) / (Y - X) x 100)</t>
  </si>
  <si>
    <r>
      <t xml:space="preserve">Število točk = (Y - vrednost ponudnika) / (Y - X) x 100)
</t>
    </r>
    <r>
      <rPr>
        <i/>
        <sz val="12"/>
        <color rgb="FF000000"/>
        <rFont val="Aptos"/>
      </rPr>
      <t>a) Ponudbe z emisijami CO₂ 20 kg (vrednost X) ali manj prejmejo največ 100 točk.
b)Ponudbe z emisijami CO₂ 80 kg (vrednost Y) ali več prejmejo 0 točk.
c) Za ponudbe z emisijami med 20 kg in 80 kg se število točk izračuna z linearno interpolacijo med tema dvema mejnima vrednostma.</t>
    </r>
  </si>
  <si>
    <t>Pristopi k ocenjevanju ponudbe</t>
  </si>
  <si>
    <t>0 točk</t>
  </si>
  <si>
    <t>30 točk</t>
  </si>
  <si>
    <t>50 točk</t>
  </si>
  <si>
    <t>80 točk</t>
  </si>
  <si>
    <t>100 točk</t>
  </si>
  <si>
    <t>nezadostno, ni na voljo, se ne uporablja</t>
  </si>
  <si>
    <t>zadosteno, vendar z večjimi pomanjkljivostmi</t>
  </si>
  <si>
    <t>zadovoljivo, z manjšimi napakami</t>
  </si>
  <si>
    <t xml:space="preserve">Za merila, pri katerih visoke vrednosti vodijo k ugodnejšemu vrednotenju (npr. % ekološke hrane)				</t>
  </si>
  <si>
    <t>Relativno točkovanje:</t>
  </si>
  <si>
    <t>Število točk = 100 x najnižja vrednost / vrednost ponudnika</t>
  </si>
  <si>
    <t>Absolutno točkovanje:</t>
  </si>
  <si>
    <t xml:space="preserve">Binarna lestvica: Za merila, ki omogočajo le dve možni vrednosti („da/ne“, „uspešno/neuspešno“), se lahko za ocenjevanje uporabi naslednja tabela:	</t>
  </si>
  <si>
    <t>Ne, neuspešno, neskladno</t>
  </si>
  <si>
    <t xml:space="preserve">Za merila, pri katerih nizke vrednosti vodijo k ugodnejšemu vrednotenju (cena)			</t>
  </si>
  <si>
    <t>Število točk = 100 x vrednost ponudnika / najvišja vrednost</t>
  </si>
  <si>
    <t>Število točk = (vrednost ponudnika - Y) / (X - Y) x 100)</t>
  </si>
  <si>
    <t>Pristopi k ocenjevanju ponudb v okviru razpisa</t>
  </si>
  <si>
    <t>Številka razpisa xxx za skupino predmetov xxx</t>
  </si>
  <si>
    <t>Najnižja vrednost * 100 / vrednost ponudnika</t>
  </si>
  <si>
    <t>Ponudnikova vrednost * 100 / najvišja vrednost</t>
  </si>
  <si>
    <t>Merila za oceno ponudb</t>
  </si>
  <si>
    <t>Merilo 1</t>
  </si>
  <si>
    <t>Merilo 2</t>
  </si>
  <si>
    <t>Merilo 3</t>
  </si>
  <si>
    <t>Uteži</t>
  </si>
  <si>
    <t>Merilo 4</t>
  </si>
  <si>
    <t>Merilo 5</t>
  </si>
  <si>
    <t>Vrednost X</t>
  </si>
  <si>
    <t>Vrednost Y</t>
  </si>
  <si>
    <t xml:space="preserve">Pogoji ponudbe	</t>
  </si>
  <si>
    <t>Primeri ocenjevanja ponudb</t>
  </si>
  <si>
    <t>Primer: Pisarniški material</t>
  </si>
  <si>
    <t>Ocenjevanje</t>
  </si>
  <si>
    <t>Ponudba št. 3 je najboljša.</t>
  </si>
  <si>
    <t>Najboljša je ponudba št. 3.</t>
  </si>
  <si>
    <t>Najboljša je ponudba št. 2.</t>
  </si>
  <si>
    <t>"Šolske" ocene</t>
  </si>
  <si>
    <t xml:space="preserve">"Šolske" ocene: Pri merilih, ki jih je mogoče opisati le kvalitativno, se za ocenjevanje lahko uporabi naslednja tabela:				</t>
  </si>
  <si>
    <t>dobro, v celoti izvedljivo</t>
  </si>
  <si>
    <t>zelo dobro, ustreza vsem zahtevam</t>
  </si>
  <si>
    <t>a) Ponudbe z vrednostjo X ali manj prejmejo 100 točk.
b) Ponudbe z vrednostjo Y ali več prejmejo 0 točk.
c) Za ponudbe z vrednostmi med X in Y se število točk izračuna z linearno interpolacijo med mejnima vrednostima.</t>
  </si>
  <si>
    <t>a) Ponudbe z vrednostjo X ali več prejmejo 100 točk.
b) Ponudbe z vrednostjo Y ali manj prejmejo 0 točk.
c) Za ponudbe z vrednostmi med X in Y se število točk izračuna z linearno interpolacijo med mejnima vrednostima.</t>
  </si>
  <si>
    <t>Da, uspešno, skladno</t>
  </si>
  <si>
    <t>Primer 3: Stroški življenjskega cikla za prevoz</t>
  </si>
  <si>
    <t>Ocenjevalna merila</t>
  </si>
  <si>
    <t>Stroški življenjskega cikla za prevoz: GHGTR ponudbe</t>
  </si>
  <si>
    <t>Izračun emisij toplogrednih plinov za ponudbe</t>
  </si>
  <si>
    <t>Vozilo 2</t>
  </si>
  <si>
    <t>Primer 4: Stroški življenjskega cikla za prevoz</t>
  </si>
  <si>
    <t>Ocenjevqalna merila</t>
  </si>
  <si>
    <t>Ocenjevanla merila</t>
  </si>
  <si>
    <r>
      <t xml:space="preserve">Število točk = (vrednost ponudnika - Y) / (X - Y) x 100)
</t>
    </r>
    <r>
      <rPr>
        <i/>
        <sz val="11"/>
        <color rgb="FF000000"/>
        <rFont val="Aptos"/>
      </rPr>
      <t xml:space="preserve">a) Ponudbe z vrednostjo </t>
    </r>
    <r>
      <rPr>
        <b/>
        <i/>
        <sz val="11"/>
        <color rgb="FF000000"/>
        <rFont val="Aptos"/>
      </rPr>
      <t>X ali več</t>
    </r>
    <r>
      <rPr>
        <i/>
        <sz val="11"/>
        <color rgb="FF000000"/>
        <rFont val="Aptos"/>
      </rPr>
      <t xml:space="preserve"> prejmejo najvišje število točk 100.
b) Ponudbe z vrednostjo </t>
    </r>
    <r>
      <rPr>
        <b/>
        <i/>
        <sz val="11"/>
        <color rgb="FF000000"/>
        <rFont val="Aptos"/>
      </rPr>
      <t>Y ali manj</t>
    </r>
    <r>
      <rPr>
        <i/>
        <sz val="11"/>
        <color rgb="FF000000"/>
        <rFont val="Aptos"/>
      </rPr>
      <t xml:space="preserve"> prejmejo 0 točk.
c) Za ponudbe z vrednostmi med X in Y se število točk izračuna z linearno interpolacijo med tema dvema mejnima vrednostma.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</si>
</sst>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€&quot;_-;\-* #,##0\ &quot;€&quot;_-;_-* &quot;-&quot;??\ &quot;€&quot;_-;_-@"/>
  </numFmts>
  <fonts count="24" x14ac:knownFonts="1">
    <font>
      <sz val="10"/>
      <color theme="1"/>
      <name val="Arial"/>
      <scheme val="minor"/>
    </font>
    <font>
      <sz val="10"/>
      <color theme="1"/>
      <name val="Aptos"/>
    </font>
    <font>
      <b/>
      <sz val="26"/>
      <color rgb="FF035854"/>
      <name val="Aptos"/>
    </font>
    <font>
      <b/>
      <sz val="16"/>
      <color rgb="FF035854"/>
      <name val="Aptos"/>
    </font>
    <font>
      <b/>
      <sz val="11"/>
      <color theme="1"/>
      <name val="Aptos"/>
    </font>
    <font>
      <sz val="11"/>
      <color theme="1"/>
      <name val="Aptos"/>
    </font>
    <font>
      <sz val="11"/>
      <color rgb="FF000000"/>
      <name val="Aptos"/>
    </font>
    <font>
      <b/>
      <sz val="11"/>
      <color rgb="FF000000"/>
      <name val="Aptos"/>
    </font>
    <font>
      <sz val="12"/>
      <color rgb="FF000000"/>
      <name val="Aptos"/>
    </font>
    <font>
      <b/>
      <sz val="12"/>
      <color rgb="FF000000"/>
      <name val="Aptos"/>
    </font>
    <font>
      <b/>
      <sz val="12"/>
      <color theme="1"/>
      <name val="Aptos"/>
    </font>
    <font>
      <b/>
      <sz val="10"/>
      <color theme="1"/>
      <name val="Aptos"/>
    </font>
    <font>
      <sz val="12"/>
      <color theme="1"/>
      <name val="Aptos"/>
    </font>
    <font>
      <i/>
      <sz val="12"/>
      <color rgb="FF000000"/>
      <name val="Aptos"/>
    </font>
    <font>
      <sz val="10"/>
      <color theme="1"/>
      <name val="Arial"/>
      <family val="2"/>
      <scheme val="minor"/>
    </font>
    <font>
      <b/>
      <sz val="16"/>
      <color theme="9" tint="-0.499984740745262"/>
      <name val="Aptos"/>
    </font>
    <font>
      <b/>
      <sz val="26"/>
      <color theme="9" tint="-0.499984740745262"/>
      <name val="Aptos"/>
    </font>
    <font>
      <sz val="10"/>
      <name val="Aptos"/>
    </font>
    <font>
      <b/>
      <i/>
      <sz val="11"/>
      <color rgb="FFFF0000"/>
      <name val="Aptos"/>
    </font>
    <font>
      <sz val="11"/>
      <color rgb="FFFF0000"/>
      <name val="Aptos"/>
    </font>
    <font>
      <i/>
      <sz val="11"/>
      <color rgb="FF000000"/>
      <name val="Aptos"/>
    </font>
    <font>
      <b/>
      <i/>
      <sz val="11"/>
      <color rgb="FF000000"/>
      <name val="Aptos"/>
    </font>
    <font>
      <b/>
      <i/>
      <sz val="10"/>
      <color rgb="FFFF0000"/>
      <name val="Aptos"/>
    </font>
    <font>
      <sz val="10"/>
      <color rgb="FF000000"/>
      <name val="Aptos"/>
    </font>
  </fonts>
  <fills count="6">
    <fill>
      <patternFill patternType="none"/>
    </fill>
    <fill>
      <patternFill patternType="gray125"/>
    </fill>
    <fill>
      <patternFill patternType="solid">
        <fgColor rgb="FF89C4CD"/>
        <bgColor rgb="FF89C4CD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rgb="FFABABAB"/>
      </patternFill>
    </fill>
  </fills>
  <borders count="70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9" xfId="0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7" fillId="0" borderId="9" xfId="0" applyFont="1" applyBorder="1" applyAlignment="1">
      <alignment horizontal="left" vertical="center" wrapText="1" readingOrder="1"/>
    </xf>
    <xf numFmtId="9" fontId="8" fillId="0" borderId="11" xfId="0" applyNumberFormat="1" applyFont="1" applyBorder="1" applyAlignment="1">
      <alignment horizontal="center" vertical="center" wrapText="1" readingOrder="1"/>
    </xf>
    <xf numFmtId="164" fontId="8" fillId="0" borderId="12" xfId="0" applyNumberFormat="1" applyFont="1" applyBorder="1" applyAlignment="1">
      <alignment horizontal="center" vertical="center" wrapText="1" readingOrder="1"/>
    </xf>
    <xf numFmtId="164" fontId="8" fillId="0" borderId="10" xfId="0" applyNumberFormat="1" applyFont="1" applyBorder="1" applyAlignment="1">
      <alignment horizontal="center" vertical="center" wrapText="1" readingOrder="1"/>
    </xf>
    <xf numFmtId="164" fontId="8" fillId="0" borderId="13" xfId="0" applyNumberFormat="1" applyFont="1" applyBorder="1" applyAlignment="1">
      <alignment horizontal="center" vertical="center" wrapText="1" readingOrder="1"/>
    </xf>
    <xf numFmtId="1" fontId="8" fillId="0" borderId="14" xfId="0" applyNumberFormat="1" applyFont="1" applyBorder="1" applyAlignment="1">
      <alignment horizontal="center" vertical="center" wrapText="1" readingOrder="1"/>
    </xf>
    <xf numFmtId="1" fontId="8" fillId="0" borderId="10" xfId="0" applyNumberFormat="1" applyFont="1" applyBorder="1" applyAlignment="1">
      <alignment horizontal="center" vertical="center" wrapText="1" readingOrder="1"/>
    </xf>
    <xf numFmtId="1" fontId="8" fillId="0" borderId="13" xfId="0" applyNumberFormat="1" applyFont="1" applyBorder="1" applyAlignment="1">
      <alignment horizontal="center" vertical="center" wrapText="1" readingOrder="1"/>
    </xf>
    <xf numFmtId="1" fontId="8" fillId="0" borderId="15" xfId="0" applyNumberFormat="1" applyFont="1" applyBorder="1" applyAlignment="1">
      <alignment horizontal="center" vertical="center" wrapText="1" readingOrder="1"/>
    </xf>
    <xf numFmtId="0" fontId="9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center" vertical="center" wrapText="1" readingOrder="1"/>
    </xf>
    <xf numFmtId="9" fontId="8" fillId="0" borderId="0" xfId="0" applyNumberFormat="1" applyFont="1" applyAlignment="1">
      <alignment horizontal="center" vertical="center" wrapText="1" readingOrder="1"/>
    </xf>
    <xf numFmtId="164" fontId="8" fillId="0" borderId="0" xfId="0" applyNumberFormat="1" applyFont="1" applyAlignment="1">
      <alignment horizontal="center" vertical="center" wrapText="1" readingOrder="1"/>
    </xf>
    <xf numFmtId="1" fontId="8" fillId="0" borderId="0" xfId="0" applyNumberFormat="1" applyFont="1" applyAlignment="1">
      <alignment horizontal="center" vertical="center" wrapText="1" readingOrder="1"/>
    </xf>
    <xf numFmtId="0" fontId="8" fillId="0" borderId="12" xfId="0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wrapText="1" readingOrder="1"/>
    </xf>
    <xf numFmtId="0" fontId="8" fillId="0" borderId="13" xfId="0" applyFont="1" applyBorder="1" applyAlignment="1">
      <alignment horizontal="center" vertical="center" wrapText="1" readingOrder="1"/>
    </xf>
    <xf numFmtId="0" fontId="8" fillId="0" borderId="14" xfId="0" applyFont="1" applyBorder="1" applyAlignment="1">
      <alignment horizontal="center" vertical="center" wrapText="1" readingOrder="1"/>
    </xf>
    <xf numFmtId="0" fontId="8" fillId="0" borderId="1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wrapText="1" readingOrder="1"/>
    </xf>
    <xf numFmtId="0" fontId="6" fillId="0" borderId="10" xfId="0" applyFont="1" applyBorder="1" applyAlignment="1">
      <alignment horizontal="center" wrapText="1" readingOrder="1"/>
    </xf>
    <xf numFmtId="0" fontId="10" fillId="0" borderId="0" xfId="0" applyFont="1" applyAlignment="1">
      <alignment horizontal="left" vertical="center" wrapText="1"/>
    </xf>
    <xf numFmtId="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right"/>
    </xf>
    <xf numFmtId="0" fontId="11" fillId="0" borderId="0" xfId="0" applyFont="1" applyAlignment="1">
      <alignment wrapText="1"/>
    </xf>
    <xf numFmtId="0" fontId="6" fillId="0" borderId="12" xfId="0" applyFont="1" applyBorder="1" applyAlignment="1">
      <alignment horizontal="center" vertical="center" wrapText="1" readingOrder="1"/>
    </xf>
    <xf numFmtId="0" fontId="6" fillId="0" borderId="24" xfId="0" applyFont="1" applyBorder="1" applyAlignment="1">
      <alignment horizontal="center" vertical="center" wrapText="1" readingOrder="1"/>
    </xf>
    <xf numFmtId="0" fontId="8" fillId="0" borderId="24" xfId="0" applyFont="1" applyBorder="1" applyAlignment="1">
      <alignment horizontal="center" vertical="center" wrapText="1" readingOrder="1"/>
    </xf>
    <xf numFmtId="0" fontId="6" fillId="0" borderId="24" xfId="0" applyFont="1" applyBorder="1" applyAlignment="1">
      <alignment horizontal="center" wrapText="1" readingOrder="1"/>
    </xf>
    <xf numFmtId="0" fontId="6" fillId="0" borderId="30" xfId="0" applyFont="1" applyBorder="1" applyAlignment="1">
      <alignment horizontal="center" wrapText="1" readingOrder="1"/>
    </xf>
    <xf numFmtId="0" fontId="6" fillId="0" borderId="0" xfId="0" applyFont="1" applyAlignment="1">
      <alignment horizontal="left" wrapText="1" readingOrder="1"/>
    </xf>
    <xf numFmtId="0" fontId="6" fillId="0" borderId="0" xfId="0" applyFont="1" applyAlignment="1">
      <alignment horizontal="center" wrapText="1" readingOrder="1"/>
    </xf>
    <xf numFmtId="9" fontId="8" fillId="0" borderId="30" xfId="0" applyNumberFormat="1" applyFont="1" applyBorder="1" applyAlignment="1">
      <alignment horizontal="center" vertical="center" wrapText="1" readingOrder="1"/>
    </xf>
    <xf numFmtId="164" fontId="8" fillId="0" borderId="14" xfId="0" applyNumberFormat="1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left" vertical="center" wrapText="1" readingOrder="1"/>
    </xf>
    <xf numFmtId="9" fontId="8" fillId="0" borderId="24" xfId="0" applyNumberFormat="1" applyFont="1" applyBorder="1" applyAlignment="1">
      <alignment horizontal="center" vertical="center" wrapText="1" readingOrder="1"/>
    </xf>
    <xf numFmtId="2" fontId="8" fillId="0" borderId="12" xfId="0" applyNumberFormat="1" applyFont="1" applyBorder="1" applyAlignment="1">
      <alignment horizontal="center" vertical="center" wrapText="1" readingOrder="1"/>
    </xf>
    <xf numFmtId="2" fontId="8" fillId="0" borderId="10" xfId="0" applyNumberFormat="1" applyFont="1" applyBorder="1" applyAlignment="1">
      <alignment horizontal="center" vertical="center" wrapText="1" readingOrder="1"/>
    </xf>
    <xf numFmtId="2" fontId="8" fillId="0" borderId="13" xfId="0" applyNumberFormat="1" applyFont="1" applyBorder="1" applyAlignment="1">
      <alignment horizontal="center" vertical="center" wrapText="1" readingOrder="1"/>
    </xf>
    <xf numFmtId="0" fontId="9" fillId="0" borderId="36" xfId="0" applyFont="1" applyBorder="1" applyAlignment="1">
      <alignment horizontal="center" vertical="center" wrapText="1" readingOrder="1"/>
    </xf>
    <xf numFmtId="0" fontId="9" fillId="0" borderId="37" xfId="0" applyFont="1" applyBorder="1" applyAlignment="1">
      <alignment horizontal="center" vertical="center" wrapText="1" readingOrder="1"/>
    </xf>
    <xf numFmtId="9" fontId="8" fillId="0" borderId="12" xfId="0" applyNumberFormat="1" applyFont="1" applyBorder="1" applyAlignment="1">
      <alignment horizontal="center" vertical="center" wrapText="1" readingOrder="1"/>
    </xf>
    <xf numFmtId="9" fontId="8" fillId="0" borderId="13" xfId="0" applyNumberFormat="1" applyFont="1" applyBorder="1" applyAlignment="1">
      <alignment horizontal="center" vertical="center" wrapText="1" readingOrder="1"/>
    </xf>
    <xf numFmtId="0" fontId="8" fillId="0" borderId="38" xfId="0" applyFont="1" applyBorder="1" applyAlignment="1">
      <alignment horizontal="center" vertical="center" wrapText="1" readingOrder="1"/>
    </xf>
    <xf numFmtId="2" fontId="8" fillId="0" borderId="25" xfId="0" applyNumberFormat="1" applyFont="1" applyBorder="1" applyAlignment="1">
      <alignment horizontal="center" vertical="center" wrapText="1" readingOrder="1"/>
    </xf>
    <xf numFmtId="0" fontId="8" fillId="0" borderId="40" xfId="0" applyFont="1" applyBorder="1" applyAlignment="1">
      <alignment horizontal="center" vertical="center" wrapText="1" readingOrder="1"/>
    </xf>
    <xf numFmtId="9" fontId="8" fillId="0" borderId="39" xfId="0" applyNumberFormat="1" applyFont="1" applyBorder="1" applyAlignment="1">
      <alignment horizontal="center" vertical="center" wrapText="1" readingOrder="1"/>
    </xf>
    <xf numFmtId="0" fontId="8" fillId="0" borderId="41" xfId="0" applyFont="1" applyBorder="1" applyAlignment="1">
      <alignment horizontal="center" vertical="center" wrapText="1" readingOrder="1"/>
    </xf>
    <xf numFmtId="2" fontId="8" fillId="0" borderId="42" xfId="0" applyNumberFormat="1" applyFont="1" applyBorder="1" applyAlignment="1">
      <alignment horizontal="center" vertical="center" wrapText="1" readingOrder="1"/>
    </xf>
    <xf numFmtId="0" fontId="6" fillId="0" borderId="30" xfId="0" applyFont="1" applyBorder="1" applyAlignment="1">
      <alignment horizontal="center" vertical="center" wrapText="1" readingOrder="1"/>
    </xf>
    <xf numFmtId="9" fontId="8" fillId="4" borderId="10" xfId="0" applyNumberFormat="1" applyFont="1" applyFill="1" applyBorder="1" applyAlignment="1">
      <alignment horizontal="center" vertical="center" wrapText="1" readingOrder="1"/>
    </xf>
    <xf numFmtId="9" fontId="8" fillId="4" borderId="43" xfId="0" applyNumberFormat="1" applyFont="1" applyFill="1" applyBorder="1" applyAlignment="1">
      <alignment horizontal="center" vertical="center" wrapText="1" readingOrder="1"/>
    </xf>
    <xf numFmtId="1" fontId="8" fillId="0" borderId="24" xfId="0" applyNumberFormat="1" applyFont="1" applyBorder="1" applyAlignment="1">
      <alignment horizontal="center" vertical="center" wrapText="1" readingOrder="1"/>
    </xf>
    <xf numFmtId="2" fontId="8" fillId="0" borderId="14" xfId="0" applyNumberFormat="1" applyFont="1" applyBorder="1" applyAlignment="1">
      <alignment horizontal="center" vertical="center" wrapText="1" readingOrder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wrapText="1"/>
    </xf>
    <xf numFmtId="0" fontId="12" fillId="0" borderId="0" xfId="0" applyFont="1"/>
    <xf numFmtId="0" fontId="8" fillId="0" borderId="49" xfId="0" applyFont="1" applyBorder="1" applyAlignment="1">
      <alignment horizontal="center" vertical="center" wrapText="1" readingOrder="1"/>
    </xf>
    <xf numFmtId="0" fontId="9" fillId="0" borderId="50" xfId="0" applyFont="1" applyBorder="1" applyAlignment="1">
      <alignment horizontal="center" vertical="center" wrapText="1" readingOrder="1"/>
    </xf>
    <xf numFmtId="0" fontId="4" fillId="2" borderId="5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5" fillId="0" borderId="0" xfId="0" applyFont="1" applyAlignment="1">
      <alignment vertical="top"/>
    </xf>
    <xf numFmtId="0" fontId="10" fillId="5" borderId="17" xfId="0" applyFont="1" applyFill="1" applyBorder="1" applyAlignment="1">
      <alignment horizontal="center" vertical="center" wrapText="1"/>
    </xf>
    <xf numFmtId="9" fontId="10" fillId="5" borderId="18" xfId="0" applyNumberFormat="1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1" fontId="10" fillId="5" borderId="21" xfId="0" applyNumberFormat="1" applyFont="1" applyFill="1" applyBorder="1" applyAlignment="1">
      <alignment horizontal="center" vertical="center" wrapText="1"/>
    </xf>
    <xf numFmtId="1" fontId="10" fillId="5" borderId="17" xfId="0" applyNumberFormat="1" applyFont="1" applyFill="1" applyBorder="1" applyAlignment="1">
      <alignment horizontal="center" vertical="center" wrapText="1"/>
    </xf>
    <xf numFmtId="1" fontId="10" fillId="5" borderId="22" xfId="0" applyNumberFormat="1" applyFont="1" applyFill="1" applyBorder="1" applyAlignment="1">
      <alignment horizontal="center" vertical="center" wrapText="1"/>
    </xf>
    <xf numFmtId="9" fontId="10" fillId="5" borderId="17" xfId="0" applyNumberFormat="1" applyFont="1" applyFill="1" applyBorder="1" applyAlignment="1">
      <alignment horizontal="center" vertical="center" wrapText="1"/>
    </xf>
    <xf numFmtId="9" fontId="10" fillId="5" borderId="26" xfId="0" applyNumberFormat="1" applyFont="1" applyFill="1" applyBorder="1" applyAlignment="1">
      <alignment horizontal="center" vertical="center" wrapText="1"/>
    </xf>
    <xf numFmtId="0" fontId="5" fillId="0" borderId="55" xfId="0" applyFont="1" applyBorder="1"/>
    <xf numFmtId="1" fontId="8" fillId="0" borderId="57" xfId="0" applyNumberFormat="1" applyFont="1" applyBorder="1" applyAlignment="1">
      <alignment horizontal="center" vertical="center" wrapText="1" readingOrder="1"/>
    </xf>
    <xf numFmtId="1" fontId="8" fillId="0" borderId="56" xfId="0" applyNumberFormat="1" applyFont="1" applyBorder="1" applyAlignment="1">
      <alignment horizontal="center" vertical="center" wrapText="1" readingOrder="1"/>
    </xf>
    <xf numFmtId="0" fontId="16" fillId="0" borderId="0" xfId="0" applyFont="1" applyAlignment="1">
      <alignment vertical="top"/>
    </xf>
    <xf numFmtId="0" fontId="4" fillId="2" borderId="2" xfId="0" applyFont="1" applyFill="1" applyBorder="1" applyAlignment="1">
      <alignment horizontal="center" vertical="center" wrapText="1"/>
    </xf>
    <xf numFmtId="0" fontId="17" fillId="0" borderId="5" xfId="0" applyFont="1" applyBorder="1"/>
    <xf numFmtId="0" fontId="17" fillId="0" borderId="8" xfId="0" applyFont="1" applyBorder="1"/>
    <xf numFmtId="0" fontId="1" fillId="0" borderId="0" xfId="0" applyFont="1"/>
    <xf numFmtId="0" fontId="7" fillId="0" borderId="12" xfId="0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center" vertical="center" wrapText="1" readingOrder="1"/>
    </xf>
    <xf numFmtId="0" fontId="7" fillId="0" borderId="43" xfId="0" applyFont="1" applyBorder="1" applyAlignment="1">
      <alignment horizontal="center" vertical="center" wrapText="1" readingOrder="1"/>
    </xf>
    <xf numFmtId="0" fontId="10" fillId="5" borderId="16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4" fillId="2" borderId="23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 readingOrder="1"/>
    </xf>
    <xf numFmtId="0" fontId="6" fillId="3" borderId="10" xfId="0" applyFont="1" applyFill="1" applyBorder="1" applyAlignment="1">
      <alignment horizontal="left" vertical="center" wrapText="1" readingOrder="1"/>
    </xf>
    <xf numFmtId="1" fontId="8" fillId="0" borderId="12" xfId="0" applyNumberFormat="1" applyFont="1" applyBorder="1" applyAlignment="1">
      <alignment horizontal="center" vertical="center" wrapText="1" readingOrder="1"/>
    </xf>
    <xf numFmtId="0" fontId="22" fillId="0" borderId="0" xfId="0" applyFont="1"/>
    <xf numFmtId="0" fontId="10" fillId="5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1" fontId="10" fillId="5" borderId="28" xfId="0" applyNumberFormat="1" applyFont="1" applyFill="1" applyBorder="1" applyAlignment="1">
      <alignment horizontal="center" vertical="center" wrapText="1"/>
    </xf>
    <xf numFmtId="1" fontId="10" fillId="5" borderId="29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 readingOrder="1"/>
    </xf>
    <xf numFmtId="0" fontId="8" fillId="0" borderId="58" xfId="0" applyFont="1" applyBorder="1" applyAlignment="1">
      <alignment horizontal="center" vertical="center" wrapText="1" readingOrder="1"/>
    </xf>
    <xf numFmtId="0" fontId="8" fillId="0" borderId="56" xfId="0" applyFont="1" applyBorder="1" applyAlignment="1">
      <alignment horizontal="center" vertical="center" wrapText="1" readingOrder="1"/>
    </xf>
    <xf numFmtId="0" fontId="8" fillId="0" borderId="59" xfId="0" applyFont="1" applyBorder="1" applyAlignment="1">
      <alignment horizontal="center" vertical="center" wrapText="1" readingOrder="1"/>
    </xf>
    <xf numFmtId="0" fontId="8" fillId="0" borderId="57" xfId="0" applyFont="1" applyBorder="1" applyAlignment="1">
      <alignment horizontal="center" vertical="center" wrapText="1" readingOrder="1"/>
    </xf>
    <xf numFmtId="0" fontId="8" fillId="0" borderId="54" xfId="0" applyFont="1" applyBorder="1" applyAlignment="1">
      <alignment horizontal="center" vertical="center" wrapText="1" readingOrder="1"/>
    </xf>
    <xf numFmtId="1" fontId="8" fillId="0" borderId="54" xfId="0" applyNumberFormat="1" applyFont="1" applyBorder="1" applyAlignment="1">
      <alignment horizontal="center" vertical="center" wrapText="1" readingOrder="1"/>
    </xf>
    <xf numFmtId="0" fontId="10" fillId="5" borderId="64" xfId="0" applyFont="1" applyFill="1" applyBorder="1" applyAlignment="1">
      <alignment horizontal="center" vertical="center" wrapText="1"/>
    </xf>
    <xf numFmtId="9" fontId="10" fillId="5" borderId="63" xfId="0" applyNumberFormat="1" applyFont="1" applyFill="1" applyBorder="1" applyAlignment="1">
      <alignment horizontal="center" vertical="center" wrapText="1"/>
    </xf>
    <xf numFmtId="0" fontId="10" fillId="5" borderId="61" xfId="0" applyFont="1" applyFill="1" applyBorder="1" applyAlignment="1">
      <alignment horizontal="center" vertical="center" wrapText="1"/>
    </xf>
    <xf numFmtId="0" fontId="10" fillId="5" borderId="65" xfId="0" applyFont="1" applyFill="1" applyBorder="1" applyAlignment="1">
      <alignment horizontal="center" vertical="center" wrapText="1"/>
    </xf>
    <xf numFmtId="0" fontId="10" fillId="5" borderId="60" xfId="0" applyFont="1" applyFill="1" applyBorder="1" applyAlignment="1">
      <alignment horizontal="center" vertical="center" wrapText="1"/>
    </xf>
    <xf numFmtId="0" fontId="10" fillId="5" borderId="66" xfId="0" applyFont="1" applyFill="1" applyBorder="1" applyAlignment="1">
      <alignment horizontal="center" vertical="center" wrapText="1"/>
    </xf>
    <xf numFmtId="1" fontId="10" fillId="5" borderId="60" xfId="0" applyNumberFormat="1" applyFont="1" applyFill="1" applyBorder="1" applyAlignment="1">
      <alignment horizontal="center" vertical="center" wrapText="1"/>
    </xf>
    <xf numFmtId="1" fontId="10" fillId="5" borderId="61" xfId="0" applyNumberFormat="1" applyFont="1" applyFill="1" applyBorder="1" applyAlignment="1">
      <alignment horizontal="center" vertical="center" wrapText="1"/>
    </xf>
    <xf numFmtId="1" fontId="10" fillId="5" borderId="62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 readingOrder="1"/>
    </xf>
    <xf numFmtId="0" fontId="9" fillId="0" borderId="14" xfId="0" applyFont="1" applyBorder="1" applyAlignment="1">
      <alignment horizontal="left" vertical="center" wrapText="1" readingOrder="1"/>
    </xf>
    <xf numFmtId="0" fontId="5" fillId="0" borderId="67" xfId="0" applyFont="1" applyBorder="1"/>
    <xf numFmtId="0" fontId="1" fillId="0" borderId="67" xfId="0" applyFont="1" applyBorder="1"/>
    <xf numFmtId="0" fontId="10" fillId="5" borderId="64" xfId="0" applyFont="1" applyFill="1" applyBorder="1" applyAlignment="1">
      <alignment horizontal="left" vertical="center" wrapText="1"/>
    </xf>
    <xf numFmtId="9" fontId="10" fillId="5" borderId="68" xfId="0" applyNumberFormat="1" applyFont="1" applyFill="1" applyBorder="1" applyAlignment="1">
      <alignment horizontal="center" vertical="center" wrapText="1"/>
    </xf>
    <xf numFmtId="0" fontId="10" fillId="5" borderId="60" xfId="0" applyFont="1" applyFill="1" applyBorder="1" applyAlignment="1">
      <alignment horizontal="left" vertical="center" wrapText="1"/>
    </xf>
    <xf numFmtId="0" fontId="10" fillId="5" borderId="61" xfId="0" applyFont="1" applyFill="1" applyBorder="1" applyAlignment="1">
      <alignment horizontal="left" vertical="center" wrapText="1"/>
    </xf>
    <xf numFmtId="0" fontId="10" fillId="5" borderId="69" xfId="0" applyFont="1" applyFill="1" applyBorder="1" applyAlignment="1">
      <alignment horizontal="left" vertical="center" wrapText="1"/>
    </xf>
    <xf numFmtId="0" fontId="10" fillId="5" borderId="66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wrapText="1" readingOrder="1"/>
    </xf>
    <xf numFmtId="0" fontId="23" fillId="0" borderId="0" xfId="0" applyFont="1"/>
    <xf numFmtId="0" fontId="23" fillId="0" borderId="0" xfId="0" applyFont="1" applyAlignment="1">
      <alignment horizontal="right"/>
    </xf>
    <xf numFmtId="9" fontId="10" fillId="5" borderId="28" xfId="0" applyNumberFormat="1" applyFont="1" applyFill="1" applyBorder="1" applyAlignment="1">
      <alignment horizontal="center" vertical="center" wrapText="1"/>
    </xf>
    <xf numFmtId="9" fontId="10" fillId="5" borderId="44" xfId="0" applyNumberFormat="1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7" fillId="0" borderId="6" xfId="0" applyFont="1" applyBorder="1"/>
    <xf numFmtId="0" fontId="11" fillId="2" borderId="34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 readingOrder="1"/>
    </xf>
    <xf numFmtId="0" fontId="9" fillId="0" borderId="31" xfId="0" applyFont="1" applyBorder="1" applyAlignment="1">
      <alignment horizontal="center" vertical="center" wrapText="1" readingOrder="1"/>
    </xf>
    <xf numFmtId="0" fontId="9" fillId="0" borderId="32" xfId="0" applyFont="1" applyBorder="1" applyAlignment="1">
      <alignment horizontal="center" vertical="center" wrapText="1" readingOrder="1"/>
    </xf>
    <xf numFmtId="0" fontId="7" fillId="0" borderId="51" xfId="0" applyFont="1" applyBorder="1" applyAlignment="1">
      <alignment horizontal="center" vertical="center" wrapText="1" readingOrder="1"/>
    </xf>
    <xf numFmtId="0" fontId="7" fillId="0" borderId="52" xfId="0" applyFont="1" applyBorder="1" applyAlignment="1">
      <alignment horizontal="center" vertical="center" wrapText="1" readingOrder="1"/>
    </xf>
    <xf numFmtId="0" fontId="4" fillId="2" borderId="5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 readingOrder="1"/>
    </xf>
    <xf numFmtId="0" fontId="4" fillId="0" borderId="0" xfId="0" applyFont="1" applyAlignment="1">
      <alignment vertical="center" wrapText="1"/>
    </xf>
    <xf numFmtId="0" fontId="17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19050</xdr:rowOff>
    </xdr:from>
    <xdr:ext cx="2343150" cy="1228725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F228FCF7-90B8-48B0-8F98-777E4C9D3B7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395" y="19050"/>
          <a:ext cx="2343150" cy="12287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76200</xdr:colOff>
      <xdr:row>28</xdr:row>
      <xdr:rowOff>0</xdr:rowOff>
    </xdr:from>
    <xdr:to>
      <xdr:col>1</xdr:col>
      <xdr:colOff>3581400</xdr:colOff>
      <xdr:row>37</xdr:row>
      <xdr:rowOff>38100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E0323E1-C49B-C0CC-13A9-B5FD69086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8813800"/>
          <a:ext cx="3594100" cy="1435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0</xdr:row>
      <xdr:rowOff>19050</xdr:rowOff>
    </xdr:from>
    <xdr:ext cx="2343150" cy="1228725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726BD240-A3F2-4064-982B-591E3EEA35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6215" y="19050"/>
          <a:ext cx="2343150" cy="12287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27</xdr:row>
      <xdr:rowOff>0</xdr:rowOff>
    </xdr:from>
    <xdr:to>
      <xdr:col>2</xdr:col>
      <xdr:colOff>647700</xdr:colOff>
      <xdr:row>36</xdr:row>
      <xdr:rowOff>63500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EF055FC-5499-2146-87F7-AA108E851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900" y="7594600"/>
          <a:ext cx="3594100" cy="1435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104775</xdr:rowOff>
    </xdr:from>
    <xdr:ext cx="2343150" cy="1228725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35</xdr:row>
      <xdr:rowOff>0</xdr:rowOff>
    </xdr:from>
    <xdr:to>
      <xdr:col>2</xdr:col>
      <xdr:colOff>2286000</xdr:colOff>
      <xdr:row>44</xdr:row>
      <xdr:rowOff>63500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7EE7C21-45E5-5643-9916-335A6FD4C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10706100"/>
          <a:ext cx="3594100" cy="1435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</xdr:col>
      <xdr:colOff>3594100</xdr:colOff>
      <xdr:row>37</xdr:row>
      <xdr:rowOff>38100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FB3FDA0-F659-524E-BFCE-2B7827EF1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333" y="6660444"/>
          <a:ext cx="3594100" cy="1435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6AA4"/>
      </a:accent1>
      <a:accent2>
        <a:srgbClr val="00BEE1"/>
      </a:accent2>
      <a:accent3>
        <a:srgbClr val="97BF0D"/>
      </a:accent3>
      <a:accent4>
        <a:srgbClr val="DCDB1F"/>
      </a:accent4>
      <a:accent5>
        <a:srgbClr val="6586C3"/>
      </a:accent5>
      <a:accent6>
        <a:srgbClr val="009791"/>
      </a:accent6>
      <a:hlink>
        <a:srgbClr val="006AA4"/>
      </a:hlink>
      <a:folHlink>
        <a:srgbClr val="006AA4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800D1-E825-403E-AE81-68D309DF51CA}">
  <dimension ref="A1:Z1002"/>
  <sheetViews>
    <sheetView zoomScaleNormal="100" workbookViewId="0">
      <selection activeCell="J4" sqref="J4"/>
    </sheetView>
  </sheetViews>
  <sheetFormatPr baseColWidth="10" defaultColWidth="12.6640625" defaultRowHeight="15" customHeight="1" x14ac:dyDescent="0.2"/>
  <cols>
    <col min="1" max="1" width="1.1640625" style="1" customWidth="1"/>
    <col min="2" max="2" width="64.1640625" style="1" bestFit="1" customWidth="1"/>
    <col min="3" max="3" width="47" style="1" customWidth="1"/>
    <col min="4" max="15" width="11.83203125" style="1" customWidth="1"/>
    <col min="16" max="16" width="6.83203125" style="1" customWidth="1"/>
    <col min="17" max="17" width="12" style="1" customWidth="1"/>
    <col min="18" max="18" width="12.5" style="1" customWidth="1"/>
    <col min="19" max="19" width="12" style="1" customWidth="1"/>
    <col min="20" max="20" width="10.1640625" style="1" customWidth="1"/>
    <col min="21" max="21" width="8.83203125" style="1" customWidth="1"/>
    <col min="22" max="24" width="9" style="1" customWidth="1"/>
    <col min="25" max="25" width="9.33203125" style="1" customWidth="1"/>
    <col min="26" max="28" width="7.1640625" style="1" customWidth="1"/>
    <col min="29" max="16384" width="12.6640625" style="1"/>
  </cols>
  <sheetData>
    <row r="1" spans="1:26" ht="12.75" customHeight="1" x14ac:dyDescent="0.2"/>
    <row r="2" spans="1:26" ht="12.75" customHeight="1" x14ac:dyDescent="0.2"/>
    <row r="3" spans="1:26" ht="12.75" customHeight="1" x14ac:dyDescent="0.2"/>
    <row r="4" spans="1:26" ht="12.75" customHeight="1" x14ac:dyDescent="0.2"/>
    <row r="5" spans="1:26" ht="12.75" customHeight="1" x14ac:dyDescent="0.2"/>
    <row r="6" spans="1:26" ht="34" x14ac:dyDescent="0.2">
      <c r="C6" s="97" t="s">
        <v>59</v>
      </c>
      <c r="H6" s="2"/>
      <c r="Q6" s="3"/>
    </row>
    <row r="7" spans="1:26" ht="6" customHeight="1" x14ac:dyDescent="0.2"/>
    <row r="8" spans="1:26" ht="22" x14ac:dyDescent="0.2">
      <c r="B8" s="83" t="s">
        <v>60</v>
      </c>
      <c r="Q8" s="3"/>
    </row>
    <row r="9" spans="1:26" ht="7.5" customHeight="1" thickBot="1" x14ac:dyDescent="0.25"/>
    <row r="10" spans="1:26" ht="51.75" customHeight="1" thickTop="1" x14ac:dyDescent="0.2">
      <c r="B10" s="76" t="s">
        <v>63</v>
      </c>
      <c r="C10" s="98" t="s">
        <v>7</v>
      </c>
      <c r="D10" s="5" t="s">
        <v>67</v>
      </c>
      <c r="E10" s="78" t="s">
        <v>72</v>
      </c>
      <c r="F10" s="79"/>
      <c r="G10" s="80"/>
      <c r="H10" s="78" t="s">
        <v>9</v>
      </c>
      <c r="I10" s="79"/>
      <c r="J10" s="80"/>
      <c r="K10" s="81" t="s">
        <v>75</v>
      </c>
      <c r="L10" s="99"/>
      <c r="M10" s="100"/>
      <c r="O10" s="6"/>
      <c r="P10" s="7"/>
      <c r="Q10" s="7"/>
      <c r="R10" s="77"/>
      <c r="S10" s="101"/>
      <c r="T10" s="77"/>
      <c r="U10" s="101"/>
      <c r="V10" s="77"/>
      <c r="W10" s="101"/>
    </row>
    <row r="11" spans="1:26" ht="18.75" customHeight="1" x14ac:dyDescent="0.2">
      <c r="A11" s="8"/>
      <c r="B11" s="9"/>
      <c r="C11" s="10"/>
      <c r="D11" s="11"/>
      <c r="E11" s="102" t="s">
        <v>14</v>
      </c>
      <c r="F11" s="103" t="s">
        <v>15</v>
      </c>
      <c r="G11" s="104" t="s">
        <v>16</v>
      </c>
      <c r="H11" s="102" t="s">
        <v>14</v>
      </c>
      <c r="I11" s="103" t="s">
        <v>15</v>
      </c>
      <c r="J11" s="104" t="s">
        <v>16</v>
      </c>
      <c r="K11" s="102" t="s">
        <v>14</v>
      </c>
      <c r="L11" s="103" t="s">
        <v>15</v>
      </c>
      <c r="M11" s="105" t="s">
        <v>16</v>
      </c>
      <c r="N11" s="94"/>
      <c r="O11" s="12"/>
      <c r="P11" s="12"/>
      <c r="Q11" s="12"/>
      <c r="R11" s="13"/>
      <c r="S11" s="13"/>
      <c r="T11" s="13"/>
      <c r="U11" s="13"/>
      <c r="V11" s="13"/>
      <c r="W11" s="13"/>
      <c r="X11" s="8"/>
      <c r="Y11" s="8"/>
      <c r="Z11" s="8"/>
    </row>
    <row r="12" spans="1:26" ht="16" x14ac:dyDescent="0.2">
      <c r="B12" s="14" t="s">
        <v>11</v>
      </c>
      <c r="C12" s="10" t="s">
        <v>61</v>
      </c>
      <c r="D12" s="15">
        <v>0.5</v>
      </c>
      <c r="E12" s="16">
        <v>0</v>
      </c>
      <c r="F12" s="17">
        <v>0</v>
      </c>
      <c r="G12" s="18">
        <v>0</v>
      </c>
      <c r="H12" s="19">
        <f t="shared" ref="H12:J12" si="0">IF(E12=0,0,MIN($E$12:$G$12)*100/E12)</f>
        <v>0</v>
      </c>
      <c r="I12" s="20">
        <f t="shared" si="0"/>
        <v>0</v>
      </c>
      <c r="J12" s="21">
        <f t="shared" si="0"/>
        <v>0</v>
      </c>
      <c r="K12" s="19">
        <f t="shared" ref="K12:M12" si="1">H12*$D$12</f>
        <v>0</v>
      </c>
      <c r="L12" s="20">
        <f t="shared" si="1"/>
        <v>0</v>
      </c>
      <c r="M12" s="22">
        <f t="shared" si="1"/>
        <v>0</v>
      </c>
      <c r="O12" s="23"/>
      <c r="P12" s="24"/>
      <c r="Q12" s="25"/>
      <c r="R12" s="26"/>
      <c r="S12" s="26"/>
      <c r="T12" s="24"/>
      <c r="U12" s="27"/>
      <c r="V12" s="24"/>
      <c r="W12" s="24"/>
    </row>
    <row r="13" spans="1:26" ht="16" x14ac:dyDescent="0.2">
      <c r="B13" s="14" t="s">
        <v>64</v>
      </c>
      <c r="C13" s="10" t="s">
        <v>79</v>
      </c>
      <c r="D13" s="15"/>
      <c r="E13" s="28"/>
      <c r="F13" s="29"/>
      <c r="G13" s="30"/>
      <c r="H13" s="31">
        <f t="shared" ref="H13:J13" si="2">IF(E13="very good",100,IF(E13="good",80,IF(E13="satisfactory",50,IF(E13="sufficient",30,IF(E13="insufficient",0,0)))))</f>
        <v>0</v>
      </c>
      <c r="I13" s="29">
        <f t="shared" si="2"/>
        <v>0</v>
      </c>
      <c r="J13" s="30">
        <f t="shared" si="2"/>
        <v>0</v>
      </c>
      <c r="K13" s="31">
        <f t="shared" ref="K13:M13" si="3">H13*$D$13</f>
        <v>0</v>
      </c>
      <c r="L13" s="29">
        <f t="shared" si="3"/>
        <v>0</v>
      </c>
      <c r="M13" s="32">
        <f t="shared" si="3"/>
        <v>0</v>
      </c>
      <c r="O13" s="23"/>
      <c r="P13" s="33"/>
      <c r="Q13" s="25"/>
      <c r="R13" s="24"/>
      <c r="S13" s="24"/>
      <c r="T13" s="24"/>
      <c r="U13" s="24"/>
      <c r="V13" s="24"/>
      <c r="W13" s="24"/>
    </row>
    <row r="14" spans="1:26" ht="39.75" customHeight="1" x14ac:dyDescent="0.2">
      <c r="B14" s="14" t="s">
        <v>65</v>
      </c>
      <c r="C14" s="10" t="s">
        <v>62</v>
      </c>
      <c r="D14" s="15"/>
      <c r="E14" s="28"/>
      <c r="F14" s="29"/>
      <c r="G14" s="30"/>
      <c r="H14" s="19">
        <f t="shared" ref="H14:J14" si="4">IF(E14=0,0,E14*100/MAX($E$14:$G$14))</f>
        <v>0</v>
      </c>
      <c r="I14" s="20">
        <f t="shared" si="4"/>
        <v>0</v>
      </c>
      <c r="J14" s="21">
        <f t="shared" si="4"/>
        <v>0</v>
      </c>
      <c r="K14" s="19">
        <f t="shared" ref="K14:M14" si="5">H14*$D$14</f>
        <v>0</v>
      </c>
      <c r="L14" s="20">
        <f t="shared" si="5"/>
        <v>0</v>
      </c>
      <c r="M14" s="22">
        <f t="shared" si="5"/>
        <v>0</v>
      </c>
      <c r="O14" s="23"/>
      <c r="P14" s="33"/>
      <c r="Q14" s="25"/>
      <c r="R14" s="24"/>
      <c r="S14" s="24"/>
      <c r="T14" s="24"/>
      <c r="U14" s="27"/>
      <c r="V14" s="27"/>
      <c r="W14" s="27"/>
    </row>
    <row r="15" spans="1:26" ht="16" x14ac:dyDescent="0.2">
      <c r="B15" s="14" t="s">
        <v>66</v>
      </c>
      <c r="C15" s="34" t="s">
        <v>13</v>
      </c>
      <c r="D15" s="15"/>
      <c r="E15" s="28"/>
      <c r="F15" s="29"/>
      <c r="G15" s="30"/>
      <c r="H15" s="19">
        <f t="shared" ref="H15:J15" si="6">IF(E15="yes",100,0)</f>
        <v>0</v>
      </c>
      <c r="I15" s="20">
        <f t="shared" si="6"/>
        <v>0</v>
      </c>
      <c r="J15" s="21">
        <f t="shared" si="6"/>
        <v>0</v>
      </c>
      <c r="K15" s="19">
        <f t="shared" ref="K15:M15" si="7">H15*$D$15</f>
        <v>0</v>
      </c>
      <c r="L15" s="20">
        <f t="shared" si="7"/>
        <v>0</v>
      </c>
      <c r="M15" s="22">
        <f t="shared" si="7"/>
        <v>0</v>
      </c>
      <c r="O15" s="23"/>
      <c r="P15" s="33"/>
      <c r="Q15" s="25"/>
      <c r="R15" s="24"/>
      <c r="S15" s="24"/>
      <c r="T15" s="24"/>
      <c r="U15" s="27"/>
      <c r="V15" s="27"/>
      <c r="W15" s="27"/>
    </row>
    <row r="16" spans="1:26" ht="18" thickBot="1" x14ac:dyDescent="0.25">
      <c r="B16" s="106" t="s">
        <v>19</v>
      </c>
      <c r="C16" s="84"/>
      <c r="D16" s="85">
        <f>SUM(D12:D15)</f>
        <v>0.5</v>
      </c>
      <c r="E16" s="86"/>
      <c r="F16" s="84"/>
      <c r="G16" s="87"/>
      <c r="H16" s="88"/>
      <c r="I16" s="84"/>
      <c r="J16" s="87"/>
      <c r="K16" s="89">
        <f t="shared" ref="K16:M16" si="8">SUM(K12:K15)</f>
        <v>0</v>
      </c>
      <c r="L16" s="90">
        <f t="shared" si="8"/>
        <v>0</v>
      </c>
      <c r="M16" s="91">
        <f t="shared" si="8"/>
        <v>0</v>
      </c>
      <c r="O16" s="35"/>
      <c r="P16" s="35"/>
      <c r="Q16" s="36"/>
      <c r="R16" s="35"/>
      <c r="S16" s="35"/>
      <c r="T16" s="35"/>
      <c r="U16" s="35"/>
      <c r="V16" s="37"/>
      <c r="W16" s="37"/>
    </row>
    <row r="17" spans="2:25" ht="18.75" customHeight="1" thickTop="1" x14ac:dyDescent="0.2">
      <c r="K17" s="107" t="s">
        <v>17</v>
      </c>
    </row>
    <row r="18" spans="2:25" ht="18.75" customHeight="1" x14ac:dyDescent="0.2">
      <c r="M18" s="108"/>
    </row>
    <row r="19" spans="2:25" ht="22.5" customHeight="1" x14ac:dyDescent="0.2">
      <c r="B19" s="83" t="s">
        <v>18</v>
      </c>
      <c r="M19" s="108"/>
    </row>
    <row r="20" spans="2:25" ht="7.5" customHeight="1" thickBot="1" x14ac:dyDescent="0.25"/>
    <row r="21" spans="2:25" ht="21" customHeight="1" thickTop="1" x14ac:dyDescent="0.2">
      <c r="B21" s="76" t="s">
        <v>63</v>
      </c>
      <c r="C21" s="98" t="s">
        <v>7</v>
      </c>
      <c r="D21" s="98" t="s">
        <v>70</v>
      </c>
      <c r="E21" s="109" t="s">
        <v>71</v>
      </c>
      <c r="F21" s="5" t="s">
        <v>67</v>
      </c>
      <c r="G21" s="78" t="s">
        <v>8</v>
      </c>
      <c r="H21" s="79"/>
      <c r="I21" s="80"/>
      <c r="J21" s="78" t="s">
        <v>9</v>
      </c>
      <c r="K21" s="79"/>
      <c r="L21" s="80"/>
      <c r="M21" s="81" t="s">
        <v>75</v>
      </c>
      <c r="N21" s="99"/>
      <c r="O21" s="100"/>
      <c r="Q21" s="3"/>
    </row>
    <row r="22" spans="2:25" ht="22" x14ac:dyDescent="0.2">
      <c r="B22" s="9"/>
      <c r="C22" s="10"/>
      <c r="D22" s="10"/>
      <c r="E22" s="10"/>
      <c r="F22" s="11"/>
      <c r="G22" s="102" t="s">
        <v>14</v>
      </c>
      <c r="H22" s="103" t="s">
        <v>15</v>
      </c>
      <c r="I22" s="104" t="s">
        <v>16</v>
      </c>
      <c r="J22" s="102" t="s">
        <v>14</v>
      </c>
      <c r="K22" s="103" t="s">
        <v>15</v>
      </c>
      <c r="L22" s="104" t="s">
        <v>16</v>
      </c>
      <c r="M22" s="102" t="s">
        <v>14</v>
      </c>
      <c r="N22" s="103" t="s">
        <v>15</v>
      </c>
      <c r="O22" s="110" t="s">
        <v>16</v>
      </c>
      <c r="Q22" s="3"/>
    </row>
    <row r="23" spans="2:25" ht="112" x14ac:dyDescent="0.2">
      <c r="B23" s="14" t="s">
        <v>68</v>
      </c>
      <c r="C23" s="111" t="s">
        <v>94</v>
      </c>
      <c r="D23" s="20"/>
      <c r="E23" s="69"/>
      <c r="F23" s="15"/>
      <c r="G23" s="112"/>
      <c r="H23" s="20"/>
      <c r="I23" s="21"/>
      <c r="J23" s="19">
        <f t="shared" ref="J23:L23" si="9">IF(G23&gt;=$D$23,100,IF(G23&lt;=$E$23,0,(G23-$E$23)/($D$23-$E$23)*100))</f>
        <v>100</v>
      </c>
      <c r="K23" s="19">
        <f t="shared" si="9"/>
        <v>100</v>
      </c>
      <c r="L23" s="95">
        <f t="shared" si="9"/>
        <v>100</v>
      </c>
      <c r="M23" s="96">
        <f t="shared" ref="M23:O23" si="10">J23*$F$23</f>
        <v>0</v>
      </c>
      <c r="N23" s="19">
        <f t="shared" si="10"/>
        <v>0</v>
      </c>
      <c r="O23" s="38">
        <f t="shared" si="10"/>
        <v>0</v>
      </c>
      <c r="Q23" s="39"/>
      <c r="R23" s="24"/>
      <c r="S23" s="25"/>
      <c r="T23" s="26"/>
      <c r="U23" s="26"/>
      <c r="V23" s="24"/>
      <c r="W23" s="27"/>
      <c r="X23" s="24"/>
      <c r="Y23" s="24"/>
    </row>
    <row r="24" spans="2:25" ht="112" x14ac:dyDescent="0.2">
      <c r="B24" s="14" t="s">
        <v>69</v>
      </c>
      <c r="C24" s="111" t="s">
        <v>94</v>
      </c>
      <c r="D24" s="20"/>
      <c r="E24" s="69"/>
      <c r="F24" s="15"/>
      <c r="G24" s="112"/>
      <c r="H24" s="20"/>
      <c r="I24" s="21"/>
      <c r="J24" s="19">
        <f t="shared" ref="J24:L24" si="11">IF(G24&lt;=$D$24,100,IF(G24&gt;=$E$24,0,($E$24-G24)/($E$24-$D$24)*100))</f>
        <v>100</v>
      </c>
      <c r="K24" s="19">
        <f t="shared" si="11"/>
        <v>100</v>
      </c>
      <c r="L24" s="95">
        <f t="shared" si="11"/>
        <v>100</v>
      </c>
      <c r="M24" s="96">
        <f t="shared" ref="M24:O24" si="12">J24*$F$24</f>
        <v>0</v>
      </c>
      <c r="N24" s="19">
        <f t="shared" si="12"/>
        <v>0</v>
      </c>
      <c r="O24" s="38">
        <f t="shared" si="12"/>
        <v>0</v>
      </c>
      <c r="Q24" s="39"/>
      <c r="R24" s="24"/>
      <c r="S24" s="25"/>
      <c r="T24" s="24"/>
      <c r="U24" s="24"/>
      <c r="V24" s="24"/>
      <c r="W24" s="24"/>
      <c r="X24" s="24"/>
      <c r="Y24" s="24"/>
    </row>
    <row r="25" spans="2:25" ht="21.75" customHeight="1" thickBot="1" x14ac:dyDescent="0.25">
      <c r="B25" s="106" t="s">
        <v>19</v>
      </c>
      <c r="C25" s="84"/>
      <c r="D25" s="92"/>
      <c r="E25" s="93"/>
      <c r="F25" s="85">
        <f>SUM(F23:F24)</f>
        <v>0</v>
      </c>
      <c r="G25" s="86"/>
      <c r="H25" s="84"/>
      <c r="I25" s="87"/>
      <c r="J25" s="88"/>
      <c r="K25" s="84"/>
      <c r="L25" s="87"/>
      <c r="M25" s="89">
        <f t="shared" ref="M25:O25" si="13">SUM(M23:M24)</f>
        <v>0</v>
      </c>
      <c r="N25" s="90">
        <f t="shared" si="13"/>
        <v>0</v>
      </c>
      <c r="O25" s="91">
        <f t="shared" si="13"/>
        <v>0</v>
      </c>
      <c r="Q25" s="35"/>
      <c r="R25" s="35"/>
      <c r="S25" s="36"/>
      <c r="T25" s="35"/>
      <c r="U25" s="35"/>
      <c r="V25" s="35"/>
      <c r="W25" s="35"/>
      <c r="X25" s="37"/>
      <c r="Y25" s="37"/>
    </row>
    <row r="26" spans="2:25" ht="16" thickTop="1" x14ac:dyDescent="0.2">
      <c r="M26" s="107" t="s">
        <v>17</v>
      </c>
    </row>
    <row r="27" spans="2:25" ht="14" x14ac:dyDescent="0.2">
      <c r="B27" s="40"/>
    </row>
    <row r="28" spans="2:25" ht="14" x14ac:dyDescent="0.2">
      <c r="B28" s="40"/>
      <c r="C28" s="41"/>
    </row>
    <row r="29" spans="2:25" ht="14" x14ac:dyDescent="0.2">
      <c r="B29" s="40"/>
    </row>
    <row r="30" spans="2:25" ht="12.75" customHeight="1" x14ac:dyDescent="0.2"/>
    <row r="31" spans="2:25" ht="12.75" customHeight="1" x14ac:dyDescent="0.2"/>
    <row r="32" spans="2:2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</sheetData>
  <mergeCells count="9">
    <mergeCell ref="R10:S10"/>
    <mergeCell ref="T10:U10"/>
    <mergeCell ref="V10:W10"/>
    <mergeCell ref="G21:I21"/>
    <mergeCell ref="J21:L21"/>
    <mergeCell ref="M21:O21"/>
    <mergeCell ref="E10:G10"/>
    <mergeCell ref="H10:J10"/>
    <mergeCell ref="K10:M10"/>
  </mergeCells>
  <pageMargins left="0.7" right="0.7" top="0.78740157499999996" bottom="0.78740157499999996" header="0" footer="0"/>
  <pageSetup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110D032D-3C95-4D35-A0BA-80BA6484F732}">
          <x14:formula1>
            <xm:f>Pojasnila!$G$4:$G$8</xm:f>
          </x14:formula1>
          <xm:sqref>E13:G13</xm:sqref>
        </x14:dataValidation>
        <x14:dataValidation type="list" allowBlank="1" showErrorMessage="1" xr:uid="{59229A48-C9AB-431D-98C3-458FB0C8327C}">
          <x14:formula1>
            <xm:f>Pojasnila!$G$18:$G$22</xm:f>
          </x14:formula1>
          <xm:sqref>E14:G15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DA9DD-C6FC-4A5F-9779-A28BAC2AB747}">
  <dimension ref="A1:AD1000"/>
  <sheetViews>
    <sheetView zoomScaleNormal="100" workbookViewId="0">
      <selection activeCell="D34" sqref="D34"/>
    </sheetView>
  </sheetViews>
  <sheetFormatPr baseColWidth="10" defaultColWidth="12.6640625" defaultRowHeight="15" customHeight="1" x14ac:dyDescent="0.2"/>
  <cols>
    <col min="1" max="1" width="2.83203125" style="1" customWidth="1"/>
    <col min="2" max="2" width="38.6640625" style="1" bestFit="1" customWidth="1"/>
    <col min="3" max="3" width="18.5" style="1" customWidth="1"/>
    <col min="4" max="13" width="11.83203125" style="1" customWidth="1"/>
    <col min="14" max="14" width="6.83203125" style="1" customWidth="1"/>
    <col min="15" max="15" width="12" style="1" customWidth="1"/>
    <col min="16" max="16" width="12.5" style="1" customWidth="1"/>
    <col min="17" max="17" width="12" style="1" customWidth="1"/>
    <col min="18" max="18" width="10.1640625" style="1" customWidth="1"/>
    <col min="19" max="19" width="8.83203125" style="1" customWidth="1"/>
    <col min="20" max="22" width="9" style="1" customWidth="1"/>
    <col min="23" max="23" width="9.33203125" style="1" customWidth="1"/>
    <col min="24" max="28" width="7.1640625" style="1" customWidth="1"/>
    <col min="29" max="29" width="9.6640625" style="1" customWidth="1"/>
    <col min="30" max="16384" width="12.6640625" style="1"/>
  </cols>
  <sheetData>
    <row r="1" spans="1:29" ht="12.75" customHeight="1" x14ac:dyDescent="0.2"/>
    <row r="2" spans="1:29" ht="12.75" customHeight="1" x14ac:dyDescent="0.2"/>
    <row r="3" spans="1:29" ht="12.75" customHeight="1" x14ac:dyDescent="0.2"/>
    <row r="4" spans="1:29" ht="12.75" customHeight="1" x14ac:dyDescent="0.2"/>
    <row r="5" spans="1:29" ht="12.75" customHeight="1" x14ac:dyDescent="0.2"/>
    <row r="6" spans="1:29" ht="34" x14ac:dyDescent="0.2">
      <c r="C6" s="97" t="s">
        <v>73</v>
      </c>
      <c r="O6" s="3"/>
    </row>
    <row r="7" spans="1:29" ht="12.75" customHeight="1" x14ac:dyDescent="0.2"/>
    <row r="8" spans="1:29" ht="22" x14ac:dyDescent="0.2">
      <c r="B8" s="83" t="s">
        <v>74</v>
      </c>
      <c r="O8" s="3"/>
    </row>
    <row r="9" spans="1:29" thickBot="1" x14ac:dyDescent="0.25"/>
    <row r="10" spans="1:29" ht="32.25" customHeight="1" thickTop="1" x14ac:dyDescent="0.2">
      <c r="B10" s="76" t="s">
        <v>93</v>
      </c>
      <c r="C10" s="98" t="s">
        <v>7</v>
      </c>
      <c r="D10" s="5" t="s">
        <v>67</v>
      </c>
      <c r="E10" s="78" t="s">
        <v>8</v>
      </c>
      <c r="F10" s="79"/>
      <c r="G10" s="80"/>
      <c r="H10" s="78" t="s">
        <v>9</v>
      </c>
      <c r="I10" s="79"/>
      <c r="J10" s="80"/>
      <c r="K10" s="81" t="s">
        <v>10</v>
      </c>
      <c r="L10" s="99"/>
      <c r="M10" s="100"/>
      <c r="O10" s="6"/>
      <c r="P10" s="7"/>
      <c r="Q10" s="7"/>
      <c r="R10" s="77"/>
      <c r="S10" s="101"/>
      <c r="T10" s="77"/>
      <c r="U10" s="101"/>
      <c r="V10" s="77"/>
      <c r="W10" s="101"/>
    </row>
    <row r="11" spans="1:29" ht="18.75" customHeight="1" x14ac:dyDescent="0.2">
      <c r="A11" s="136"/>
      <c r="B11" s="134"/>
      <c r="C11" s="43"/>
      <c r="D11" s="11"/>
      <c r="E11" s="102" t="s">
        <v>14</v>
      </c>
      <c r="F11" s="103" t="s">
        <v>15</v>
      </c>
      <c r="G11" s="104" t="s">
        <v>16</v>
      </c>
      <c r="H11" s="102" t="s">
        <v>14</v>
      </c>
      <c r="I11" s="103" t="s">
        <v>15</v>
      </c>
      <c r="J11" s="104" t="s">
        <v>16</v>
      </c>
      <c r="K11" s="102" t="s">
        <v>14</v>
      </c>
      <c r="L11" s="103" t="s">
        <v>15</v>
      </c>
      <c r="M11" s="110" t="s">
        <v>16</v>
      </c>
      <c r="N11" s="8"/>
      <c r="O11" s="12"/>
      <c r="P11" s="12"/>
      <c r="Q11" s="12"/>
      <c r="R11" s="13"/>
      <c r="S11" s="13"/>
      <c r="T11" s="13"/>
      <c r="U11" s="13"/>
      <c r="V11" s="13"/>
      <c r="W11" s="13"/>
      <c r="X11" s="8"/>
      <c r="Y11" s="8"/>
      <c r="Z11" s="8"/>
      <c r="AA11" s="8"/>
      <c r="AB11" s="8"/>
      <c r="AC11" s="8"/>
    </row>
    <row r="12" spans="1:29" ht="51" x14ac:dyDescent="0.2">
      <c r="A12" s="137"/>
      <c r="B12" s="135" t="s">
        <v>11</v>
      </c>
      <c r="C12" s="44" t="s">
        <v>61</v>
      </c>
      <c r="D12" s="15">
        <v>0.6</v>
      </c>
      <c r="E12" s="16">
        <v>20000</v>
      </c>
      <c r="F12" s="17">
        <v>24000</v>
      </c>
      <c r="G12" s="18">
        <v>21000</v>
      </c>
      <c r="H12" s="31">
        <f t="shared" ref="H12:J12" si="0">MIN($E$12:$G$12)*100/E12</f>
        <v>100</v>
      </c>
      <c r="I12" s="20">
        <f t="shared" si="0"/>
        <v>83.333333333333329</v>
      </c>
      <c r="J12" s="21">
        <f t="shared" si="0"/>
        <v>95.238095238095241</v>
      </c>
      <c r="K12" s="19">
        <f t="shared" ref="K12:M12" si="1">H12*$D$12</f>
        <v>60</v>
      </c>
      <c r="L12" s="20">
        <f t="shared" si="1"/>
        <v>49.999999999999993</v>
      </c>
      <c r="M12" s="124">
        <f t="shared" si="1"/>
        <v>57.142857142857146</v>
      </c>
      <c r="O12" s="23"/>
      <c r="P12" s="24"/>
      <c r="Q12" s="25"/>
      <c r="R12" s="26"/>
      <c r="S12" s="26"/>
      <c r="T12" s="24"/>
      <c r="U12" s="27"/>
      <c r="V12" s="24"/>
      <c r="W12" s="24"/>
    </row>
    <row r="13" spans="1:29" ht="17" x14ac:dyDescent="0.2">
      <c r="A13" s="137"/>
      <c r="B13" s="135" t="s">
        <v>20</v>
      </c>
      <c r="C13" s="44" t="s">
        <v>13</v>
      </c>
      <c r="D13" s="15">
        <v>0.1</v>
      </c>
      <c r="E13" s="118" t="s">
        <v>22</v>
      </c>
      <c r="F13" s="119" t="s">
        <v>23</v>
      </c>
      <c r="G13" s="119" t="s">
        <v>23</v>
      </c>
      <c r="H13" s="120">
        <v>100</v>
      </c>
      <c r="I13" s="29">
        <v>0</v>
      </c>
      <c r="J13" s="30">
        <v>0</v>
      </c>
      <c r="K13" s="31">
        <f t="shared" ref="K13:M13" si="2">H13*$D$13</f>
        <v>10</v>
      </c>
      <c r="L13" s="29">
        <f t="shared" si="2"/>
        <v>0</v>
      </c>
      <c r="M13" s="123">
        <f t="shared" si="2"/>
        <v>0</v>
      </c>
      <c r="O13" s="23"/>
      <c r="P13" s="33"/>
      <c r="Q13" s="25"/>
      <c r="R13" s="24"/>
      <c r="S13" s="24"/>
      <c r="T13" s="24"/>
      <c r="U13" s="24"/>
      <c r="V13" s="24"/>
      <c r="W13" s="24"/>
    </row>
    <row r="14" spans="1:29" ht="39.75" customHeight="1" x14ac:dyDescent="0.2">
      <c r="A14" s="137"/>
      <c r="B14" s="135" t="s">
        <v>21</v>
      </c>
      <c r="C14" s="44" t="s">
        <v>13</v>
      </c>
      <c r="D14" s="15">
        <v>0.3</v>
      </c>
      <c r="E14" s="118" t="s">
        <v>23</v>
      </c>
      <c r="F14" s="119" t="s">
        <v>22</v>
      </c>
      <c r="G14" s="121" t="s">
        <v>22</v>
      </c>
      <c r="H14" s="31">
        <v>0</v>
      </c>
      <c r="I14" s="20">
        <v>100</v>
      </c>
      <c r="J14" s="21">
        <v>100</v>
      </c>
      <c r="K14" s="19">
        <f t="shared" ref="K14:M14" si="3">H14*$D$14</f>
        <v>0</v>
      </c>
      <c r="L14" s="20">
        <f t="shared" si="3"/>
        <v>30</v>
      </c>
      <c r="M14" s="124">
        <f t="shared" si="3"/>
        <v>30</v>
      </c>
      <c r="O14" s="23"/>
      <c r="P14" s="33"/>
      <c r="Q14" s="25"/>
      <c r="R14" s="24"/>
      <c r="S14" s="24"/>
      <c r="T14" s="24"/>
      <c r="U14" s="27"/>
      <c r="V14" s="27"/>
      <c r="W14" s="27"/>
    </row>
    <row r="15" spans="1:29" ht="17" thickBot="1" x14ac:dyDescent="0.25">
      <c r="A15" s="137"/>
      <c r="B15" s="129"/>
      <c r="C15" s="125"/>
      <c r="D15" s="126">
        <f>SUM(D12:D14)</f>
        <v>1</v>
      </c>
      <c r="E15" s="127"/>
      <c r="F15" s="127"/>
      <c r="G15" s="128"/>
      <c r="H15" s="129"/>
      <c r="I15" s="127"/>
      <c r="J15" s="130"/>
      <c r="K15" s="131">
        <f t="shared" ref="K15:M15" si="4">SUM(K12:K14)</f>
        <v>70</v>
      </c>
      <c r="L15" s="132">
        <f t="shared" si="4"/>
        <v>80</v>
      </c>
      <c r="M15" s="133">
        <f t="shared" si="4"/>
        <v>87.142857142857139</v>
      </c>
      <c r="O15" s="37"/>
      <c r="P15" s="35"/>
      <c r="Q15" s="36"/>
      <c r="R15" s="35"/>
      <c r="S15" s="35"/>
      <c r="T15" s="35"/>
      <c r="U15" s="35"/>
      <c r="V15" s="37"/>
      <c r="W15" s="37"/>
    </row>
    <row r="16" spans="1:29" thickTop="1" x14ac:dyDescent="0.2">
      <c r="K16" s="113" t="s">
        <v>77</v>
      </c>
    </row>
    <row r="17" spans="1:30" ht="22" x14ac:dyDescent="0.2">
      <c r="B17" s="83" t="s">
        <v>27</v>
      </c>
      <c r="O17" s="3"/>
    </row>
    <row r="18" spans="1:30" thickBot="1" x14ac:dyDescent="0.25">
      <c r="B18" s="40"/>
    </row>
    <row r="19" spans="1:30" ht="33" customHeight="1" thickTop="1" x14ac:dyDescent="0.2">
      <c r="B19" s="76" t="s">
        <v>87</v>
      </c>
      <c r="C19" s="98" t="s">
        <v>7</v>
      </c>
      <c r="D19" s="5" t="s">
        <v>67</v>
      </c>
      <c r="E19" s="78" t="s">
        <v>8</v>
      </c>
      <c r="F19" s="79"/>
      <c r="G19" s="80"/>
      <c r="H19" s="78" t="s">
        <v>9</v>
      </c>
      <c r="I19" s="79"/>
      <c r="J19" s="80"/>
      <c r="K19" s="81" t="s">
        <v>10</v>
      </c>
      <c r="L19" s="99"/>
      <c r="M19" s="100"/>
      <c r="O19" s="6"/>
      <c r="P19" s="7"/>
      <c r="Q19" s="7"/>
      <c r="R19" s="77"/>
      <c r="S19" s="101"/>
      <c r="T19" s="77"/>
      <c r="U19" s="101"/>
      <c r="V19" s="77"/>
      <c r="W19" s="101"/>
    </row>
    <row r="20" spans="1:30" ht="16" x14ac:dyDescent="0.2">
      <c r="A20" s="136"/>
      <c r="B20" s="144"/>
      <c r="C20" s="45"/>
      <c r="D20" s="46"/>
      <c r="E20" s="102" t="s">
        <v>14</v>
      </c>
      <c r="F20" s="103" t="s">
        <v>15</v>
      </c>
      <c r="G20" s="104" t="s">
        <v>16</v>
      </c>
      <c r="H20" s="102" t="s">
        <v>14</v>
      </c>
      <c r="I20" s="103" t="s">
        <v>15</v>
      </c>
      <c r="J20" s="104" t="s">
        <v>16</v>
      </c>
      <c r="K20" s="102" t="s">
        <v>14</v>
      </c>
      <c r="L20" s="103" t="s">
        <v>15</v>
      </c>
      <c r="M20" s="110" t="s">
        <v>16</v>
      </c>
      <c r="N20" s="8"/>
      <c r="O20" s="47"/>
      <c r="P20" s="48"/>
      <c r="Q20" s="48"/>
      <c r="R20" s="13"/>
      <c r="S20" s="13"/>
      <c r="T20" s="13"/>
      <c r="U20" s="13"/>
      <c r="V20" s="13"/>
      <c r="W20" s="13"/>
      <c r="X20" s="8"/>
      <c r="Y20" s="8"/>
      <c r="Z20" s="8"/>
      <c r="AA20" s="8"/>
      <c r="AB20" s="8"/>
      <c r="AC20" s="8"/>
    </row>
    <row r="21" spans="1:30" ht="51" x14ac:dyDescent="0.2">
      <c r="A21" s="137"/>
      <c r="B21" s="135" t="s">
        <v>11</v>
      </c>
      <c r="C21" s="44" t="s">
        <v>61</v>
      </c>
      <c r="D21" s="49">
        <v>0.6</v>
      </c>
      <c r="E21" s="50">
        <v>15000</v>
      </c>
      <c r="F21" s="17">
        <v>24000</v>
      </c>
      <c r="G21" s="18">
        <v>19000</v>
      </c>
      <c r="H21" s="19">
        <f t="shared" ref="H21:J21" si="5">MIN($E$21:$G$21)*100/E21</f>
        <v>100</v>
      </c>
      <c r="I21" s="20">
        <f t="shared" si="5"/>
        <v>62.5</v>
      </c>
      <c r="J21" s="21">
        <f t="shared" si="5"/>
        <v>78.94736842105263</v>
      </c>
      <c r="K21" s="19">
        <f t="shared" ref="K21:M21" si="6">H21*$D$12</f>
        <v>60</v>
      </c>
      <c r="L21" s="20">
        <f t="shared" si="6"/>
        <v>37.5</v>
      </c>
      <c r="M21" s="124">
        <f t="shared" si="6"/>
        <v>47.368421052631575</v>
      </c>
      <c r="O21" s="39"/>
      <c r="P21" s="24"/>
      <c r="Q21" s="25"/>
      <c r="R21" s="26"/>
      <c r="S21" s="26"/>
      <c r="T21" s="24"/>
      <c r="U21" s="27"/>
      <c r="V21" s="24"/>
      <c r="W21" s="24"/>
    </row>
    <row r="22" spans="1:30" ht="17" x14ac:dyDescent="0.2">
      <c r="A22" s="137"/>
      <c r="B22" s="135" t="s">
        <v>26</v>
      </c>
      <c r="C22" s="44" t="s">
        <v>79</v>
      </c>
      <c r="D22" s="49">
        <v>0.1</v>
      </c>
      <c r="E22" s="31" t="s">
        <v>24</v>
      </c>
      <c r="F22" s="29" t="s">
        <v>29</v>
      </c>
      <c r="G22" s="30" t="s">
        <v>28</v>
      </c>
      <c r="H22" s="31">
        <f>IF(E22="zelo dobro",100,IF(E22="dobro",80,IF(E22="zadovoljivo",50,IF(E22="zadostno",30,IF(E22="nezadostno",0,0)))))</f>
        <v>50</v>
      </c>
      <c r="I22" s="31">
        <f t="shared" ref="I22:M22" si="7">IF(F22="zelo dobro",100,IF(F22="dobro",80,IF(F22="zadovoljivo",50,IF(F22="zadostno",30,IF(F22="nezadostno",0,0)))))</f>
        <v>80</v>
      </c>
      <c r="J22" s="122">
        <f t="shared" si="7"/>
        <v>100</v>
      </c>
      <c r="K22" s="120">
        <f t="shared" si="7"/>
        <v>0</v>
      </c>
      <c r="L22" s="31">
        <f t="shared" si="7"/>
        <v>0</v>
      </c>
      <c r="M22" s="123">
        <f t="shared" si="7"/>
        <v>0</v>
      </c>
      <c r="O22" s="39"/>
      <c r="P22" s="24"/>
      <c r="Q22" s="25"/>
      <c r="R22" s="24"/>
      <c r="S22" s="24"/>
      <c r="T22" s="24"/>
      <c r="U22" s="24"/>
      <c r="V22" s="24"/>
      <c r="W22" s="24"/>
    </row>
    <row r="23" spans="1:30" ht="51" x14ac:dyDescent="0.2">
      <c r="A23" s="137"/>
      <c r="B23" s="135" t="s">
        <v>25</v>
      </c>
      <c r="C23" s="44" t="s">
        <v>62</v>
      </c>
      <c r="D23" s="49">
        <v>0.3</v>
      </c>
      <c r="E23" s="31">
        <v>10</v>
      </c>
      <c r="F23" s="29">
        <v>40</v>
      </c>
      <c r="G23" s="30">
        <v>20</v>
      </c>
      <c r="H23" s="19">
        <f t="shared" ref="H23:J23" si="8">E23*100/MAX($E$23:$G$23)</f>
        <v>25</v>
      </c>
      <c r="I23" s="20">
        <f t="shared" si="8"/>
        <v>100</v>
      </c>
      <c r="J23" s="21">
        <f t="shared" si="8"/>
        <v>50</v>
      </c>
      <c r="K23" s="19">
        <f t="shared" ref="K23:M23" si="9">H23*$D$23</f>
        <v>7.5</v>
      </c>
      <c r="L23" s="20">
        <f t="shared" si="9"/>
        <v>30</v>
      </c>
      <c r="M23" s="124">
        <f t="shared" si="9"/>
        <v>15</v>
      </c>
      <c r="O23" s="39"/>
      <c r="P23" s="24"/>
      <c r="Q23" s="25"/>
      <c r="R23" s="24"/>
      <c r="S23" s="24"/>
      <c r="T23" s="27"/>
      <c r="U23" s="27"/>
      <c r="V23" s="27"/>
      <c r="W23" s="27"/>
    </row>
    <row r="24" spans="1:30" ht="18" thickBot="1" x14ac:dyDescent="0.25">
      <c r="A24" s="137"/>
      <c r="B24" s="129" t="s">
        <v>0</v>
      </c>
      <c r="C24" s="138"/>
      <c r="D24" s="139">
        <f>SUM(D21:D23)</f>
        <v>1</v>
      </c>
      <c r="E24" s="140"/>
      <c r="F24" s="141"/>
      <c r="G24" s="138"/>
      <c r="H24" s="142"/>
      <c r="I24" s="141"/>
      <c r="J24" s="143"/>
      <c r="K24" s="131">
        <f t="shared" ref="K24:M24" si="10">SUM(K21:K23)</f>
        <v>67.5</v>
      </c>
      <c r="L24" s="132">
        <f t="shared" si="10"/>
        <v>67.5</v>
      </c>
      <c r="M24" s="133">
        <f t="shared" si="10"/>
        <v>62.368421052631575</v>
      </c>
      <c r="O24" s="37"/>
      <c r="P24" s="35"/>
      <c r="Q24" s="36"/>
      <c r="R24" s="35"/>
      <c r="S24" s="35"/>
      <c r="T24" s="35"/>
      <c r="U24" s="35"/>
      <c r="V24" s="37"/>
      <c r="W24" s="37"/>
    </row>
    <row r="25" spans="1:30" thickTop="1" x14ac:dyDescent="0.2">
      <c r="B25" s="40"/>
      <c r="K25" s="113" t="s">
        <v>78</v>
      </c>
    </row>
    <row r="26" spans="1:30" ht="14" x14ac:dyDescent="0.2">
      <c r="B26" s="40"/>
      <c r="C26" s="41"/>
    </row>
    <row r="27" spans="1:30" ht="14" x14ac:dyDescent="0.2">
      <c r="B27" s="40"/>
    </row>
    <row r="28" spans="1:30" ht="12.75" customHeight="1" x14ac:dyDescent="0.2">
      <c r="B28" s="145"/>
      <c r="C28" s="146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</row>
    <row r="29" spans="1:30" ht="12.75" customHeight="1" x14ac:dyDescent="0.2"/>
    <row r="30" spans="1:30" ht="12.75" customHeight="1" x14ac:dyDescent="0.2"/>
    <row r="31" spans="1:30" ht="12.75" customHeight="1" x14ac:dyDescent="0.2"/>
    <row r="32" spans="1:30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2">
    <mergeCell ref="V19:W19"/>
    <mergeCell ref="E10:G10"/>
    <mergeCell ref="H10:J10"/>
    <mergeCell ref="K10:M10"/>
    <mergeCell ref="R10:S10"/>
    <mergeCell ref="T10:U10"/>
    <mergeCell ref="V10:W10"/>
    <mergeCell ref="E19:G19"/>
    <mergeCell ref="H19:J19"/>
    <mergeCell ref="K19:M19"/>
    <mergeCell ref="R19:S19"/>
    <mergeCell ref="T19:U19"/>
  </mergeCells>
  <pageMargins left="0.7" right="0.7" top="0.78740157499999996" bottom="0.78740157499999996" header="0" footer="0"/>
  <pageSetup paperSize="9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BBAA989F-A9F2-40F8-8FF4-05F2CF3DCE52}">
          <x14:formula1>
            <xm:f>Pojasnila!$G$4:$G$8</xm:f>
          </x14:formula1>
          <xm:sqref>E22:G22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G991"/>
  <sheetViews>
    <sheetView topLeftCell="A8" zoomScaleNormal="100" workbookViewId="0">
      <selection activeCell="H51" sqref="H51"/>
    </sheetView>
  </sheetViews>
  <sheetFormatPr baseColWidth="10" defaultColWidth="12.6640625" defaultRowHeight="15" customHeight="1" x14ac:dyDescent="0.2"/>
  <cols>
    <col min="1" max="1" width="1.5" style="1" customWidth="1"/>
    <col min="2" max="2" width="17.1640625" style="1" customWidth="1"/>
    <col min="3" max="3" width="47.6640625" style="1" customWidth="1"/>
    <col min="4" max="15" width="12.33203125" style="1" customWidth="1"/>
    <col min="16" max="17" width="9.6640625" style="1" customWidth="1"/>
    <col min="18" max="18" width="6.83203125" style="1" customWidth="1"/>
    <col min="19" max="19" width="12" style="1" customWidth="1"/>
    <col min="20" max="20" width="12.5" style="1" customWidth="1"/>
    <col min="21" max="21" width="12" style="1" customWidth="1"/>
    <col min="22" max="22" width="10.1640625" style="1" customWidth="1"/>
    <col min="23" max="23" width="8.83203125" style="1" customWidth="1"/>
    <col min="24" max="26" width="9" style="1" customWidth="1"/>
    <col min="27" max="27" width="9.33203125" style="1" customWidth="1"/>
    <col min="28" max="32" width="7.1640625" style="1" customWidth="1"/>
    <col min="33" max="33" width="9.6640625" style="1" customWidth="1"/>
    <col min="34" max="16384" width="12.6640625" style="1"/>
  </cols>
  <sheetData>
    <row r="1" spans="1:33" ht="12.75" customHeight="1" x14ac:dyDescent="0.2"/>
    <row r="2" spans="1:33" ht="12.75" customHeight="1" x14ac:dyDescent="0.2"/>
    <row r="3" spans="1:33" ht="12.75" customHeight="1" x14ac:dyDescent="0.2"/>
    <row r="4" spans="1:33" ht="12.75" customHeight="1" x14ac:dyDescent="0.2"/>
    <row r="5" spans="1:33" ht="12.75" customHeight="1" x14ac:dyDescent="0.2"/>
    <row r="6" spans="1:33" ht="34" x14ac:dyDescent="0.2">
      <c r="D6" s="97" t="s">
        <v>32</v>
      </c>
      <c r="E6" s="2"/>
      <c r="S6" s="3"/>
    </row>
    <row r="7" spans="1:33" ht="12.75" customHeight="1" x14ac:dyDescent="0.2"/>
    <row r="8" spans="1:33" ht="22" x14ac:dyDescent="0.2">
      <c r="B8" s="83" t="s">
        <v>86</v>
      </c>
      <c r="S8" s="3"/>
    </row>
    <row r="9" spans="1:33" thickBot="1" x14ac:dyDescent="0.25"/>
    <row r="10" spans="1:33" ht="32.25" customHeight="1" thickTop="1" x14ac:dyDescent="0.2">
      <c r="B10" s="4" t="s">
        <v>87</v>
      </c>
      <c r="C10" s="98" t="s">
        <v>7</v>
      </c>
      <c r="D10" s="5" t="s">
        <v>67</v>
      </c>
      <c r="E10" s="78" t="s">
        <v>8</v>
      </c>
      <c r="F10" s="79"/>
      <c r="G10" s="80"/>
      <c r="H10" s="78" t="s">
        <v>9</v>
      </c>
      <c r="I10" s="79"/>
      <c r="J10" s="80"/>
      <c r="K10" s="81" t="s">
        <v>10</v>
      </c>
      <c r="L10" s="99"/>
      <c r="M10" s="100"/>
      <c r="O10" s="6"/>
      <c r="P10" s="7"/>
      <c r="Q10" s="7"/>
      <c r="R10" s="77"/>
      <c r="S10" s="101"/>
      <c r="T10" s="77"/>
      <c r="U10" s="101"/>
      <c r="V10" s="77"/>
      <c r="W10" s="101"/>
    </row>
    <row r="11" spans="1:33" ht="18.75" customHeight="1" x14ac:dyDescent="0.2">
      <c r="A11" s="8"/>
      <c r="B11" s="42"/>
      <c r="C11" s="10"/>
      <c r="D11" s="43"/>
      <c r="E11" s="102" t="s">
        <v>14</v>
      </c>
      <c r="F11" s="103" t="s">
        <v>15</v>
      </c>
      <c r="G11" s="104" t="s">
        <v>16</v>
      </c>
      <c r="H11" s="102" t="s">
        <v>14</v>
      </c>
      <c r="I11" s="103" t="s">
        <v>15</v>
      </c>
      <c r="J11" s="104" t="s">
        <v>16</v>
      </c>
      <c r="K11" s="102" t="s">
        <v>14</v>
      </c>
      <c r="L11" s="103" t="s">
        <v>15</v>
      </c>
      <c r="M11" s="104" t="s">
        <v>16</v>
      </c>
      <c r="N11" s="8"/>
      <c r="O11" s="12"/>
      <c r="P11" s="12"/>
      <c r="Q11" s="12"/>
      <c r="R11" s="13"/>
      <c r="S11" s="13"/>
      <c r="T11" s="13"/>
      <c r="U11" s="13"/>
      <c r="V11" s="13"/>
      <c r="W11" s="13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ht="33.75" customHeight="1" x14ac:dyDescent="0.2">
      <c r="B12" s="51" t="s">
        <v>11</v>
      </c>
      <c r="C12" s="29" t="s">
        <v>12</v>
      </c>
      <c r="D12" s="52">
        <v>0.8</v>
      </c>
      <c r="E12" s="16">
        <v>20000</v>
      </c>
      <c r="F12" s="17">
        <v>24000</v>
      </c>
      <c r="G12" s="18">
        <v>21000</v>
      </c>
      <c r="H12" s="31">
        <f t="shared" ref="H12:J12" si="0">MIN($E$12:$G$12)*100/E12</f>
        <v>100</v>
      </c>
      <c r="I12" s="20">
        <f t="shared" si="0"/>
        <v>83.333333333333329</v>
      </c>
      <c r="J12" s="21">
        <f t="shared" si="0"/>
        <v>95.238095238095241</v>
      </c>
      <c r="K12" s="19">
        <f t="shared" ref="K12:M12" si="1">H12*$D$12</f>
        <v>80</v>
      </c>
      <c r="L12" s="20">
        <f t="shared" si="1"/>
        <v>66.666666666666671</v>
      </c>
      <c r="M12" s="21">
        <f t="shared" si="1"/>
        <v>76.19047619047619</v>
      </c>
      <c r="O12" s="23"/>
      <c r="P12" s="24"/>
      <c r="Q12" s="25"/>
      <c r="R12" s="26"/>
      <c r="S12" s="26"/>
      <c r="T12" s="24"/>
      <c r="U12" s="27"/>
      <c r="V12" s="24"/>
      <c r="W12" s="24"/>
    </row>
    <row r="13" spans="1:33" ht="83.25" customHeight="1" x14ac:dyDescent="0.2">
      <c r="B13" s="51" t="s">
        <v>88</v>
      </c>
      <c r="C13" s="29" t="s">
        <v>33</v>
      </c>
      <c r="D13" s="52">
        <v>0.2</v>
      </c>
      <c r="E13" s="53">
        <f>H21</f>
        <v>96.600000000000009</v>
      </c>
      <c r="F13" s="54">
        <f>H22</f>
        <v>22.650000000000002</v>
      </c>
      <c r="G13" s="55">
        <f>H23</f>
        <v>32.47</v>
      </c>
      <c r="H13" s="19">
        <f t="shared" ref="H13:J13" si="2">MIN($E$13:$G$13)*100/E13</f>
        <v>23.447204968944096</v>
      </c>
      <c r="I13" s="20">
        <f t="shared" si="2"/>
        <v>99.999999999999986</v>
      </c>
      <c r="J13" s="21">
        <f t="shared" si="2"/>
        <v>69.756698490914687</v>
      </c>
      <c r="K13" s="19">
        <f t="shared" ref="K13:M13" si="3">H13*$D$13</f>
        <v>4.6894409937888195</v>
      </c>
      <c r="L13" s="20">
        <f t="shared" si="3"/>
        <v>20</v>
      </c>
      <c r="M13" s="21">
        <f t="shared" si="3"/>
        <v>13.951339698182938</v>
      </c>
      <c r="O13" s="23"/>
      <c r="P13" s="33"/>
      <c r="Q13" s="25"/>
      <c r="R13" s="24"/>
      <c r="S13" s="24"/>
      <c r="T13" s="24"/>
      <c r="U13" s="24"/>
      <c r="V13" s="24"/>
      <c r="W13" s="24"/>
    </row>
    <row r="14" spans="1:33" ht="18" thickBot="1" x14ac:dyDescent="0.25">
      <c r="B14" s="114" t="s">
        <v>19</v>
      </c>
      <c r="C14" s="115"/>
      <c r="D14" s="147">
        <f>SUM(D12:D13)</f>
        <v>1</v>
      </c>
      <c r="E14" s="115"/>
      <c r="F14" s="115"/>
      <c r="G14" s="115"/>
      <c r="H14" s="115"/>
      <c r="I14" s="115"/>
      <c r="J14" s="115"/>
      <c r="K14" s="116">
        <f t="shared" ref="K14:M14" si="4">SUM(K12:K13)</f>
        <v>84.689440993788821</v>
      </c>
      <c r="L14" s="116">
        <f t="shared" si="4"/>
        <v>86.666666666666671</v>
      </c>
      <c r="M14" s="117">
        <f t="shared" si="4"/>
        <v>90.141815888659124</v>
      </c>
      <c r="O14" s="37"/>
      <c r="P14" s="35"/>
      <c r="Q14" s="36"/>
      <c r="R14" s="35"/>
      <c r="S14" s="35"/>
      <c r="T14" s="35"/>
      <c r="U14" s="35"/>
      <c r="V14" s="37"/>
      <c r="W14" s="37"/>
    </row>
    <row r="15" spans="1:33" ht="12.75" customHeight="1" x14ac:dyDescent="0.2">
      <c r="K15" s="113" t="s">
        <v>76</v>
      </c>
    </row>
    <row r="16" spans="1:33" ht="12.75" customHeight="1" x14ac:dyDescent="0.2"/>
    <row r="17" spans="1:33" ht="20.25" customHeight="1" x14ac:dyDescent="0.2">
      <c r="B17" s="83" t="s">
        <v>89</v>
      </c>
      <c r="S17" s="3"/>
    </row>
    <row r="18" spans="1:33" ht="12.75" customHeight="1" thickBot="1" x14ac:dyDescent="0.25"/>
    <row r="19" spans="1:33" ht="57.75" customHeight="1" thickTop="1" thickBot="1" x14ac:dyDescent="0.25">
      <c r="B19" s="149"/>
      <c r="C19" s="151" t="s">
        <v>34</v>
      </c>
      <c r="D19" s="150"/>
      <c r="E19" s="151" t="s">
        <v>35</v>
      </c>
      <c r="F19" s="152"/>
      <c r="G19" s="153" t="s">
        <v>36</v>
      </c>
      <c r="H19" s="154" t="s">
        <v>37</v>
      </c>
    </row>
    <row r="20" spans="1:33" ht="17" x14ac:dyDescent="0.2">
      <c r="B20" s="75"/>
      <c r="C20" s="155" t="s">
        <v>38</v>
      </c>
      <c r="D20" s="156" t="s">
        <v>90</v>
      </c>
      <c r="E20" s="157" t="s">
        <v>38</v>
      </c>
      <c r="F20" s="156" t="s">
        <v>90</v>
      </c>
      <c r="G20" s="56"/>
      <c r="H20" s="57"/>
    </row>
    <row r="21" spans="1:33" ht="18.75" customHeight="1" x14ac:dyDescent="0.2">
      <c r="B21" s="158" t="s">
        <v>14</v>
      </c>
      <c r="C21" s="31">
        <v>0.90600000000000003</v>
      </c>
      <c r="D21" s="30">
        <v>0.38200000000000001</v>
      </c>
      <c r="E21" s="58">
        <v>0.5</v>
      </c>
      <c r="F21" s="59">
        <v>0.5</v>
      </c>
      <c r="G21" s="60">
        <v>150</v>
      </c>
      <c r="H21" s="61">
        <f t="shared" ref="H21:H23" si="5">(C21*E21+D21*F21)*G21</f>
        <v>96.600000000000009</v>
      </c>
    </row>
    <row r="22" spans="1:33" ht="21" customHeight="1" x14ac:dyDescent="0.2">
      <c r="B22" s="158" t="s">
        <v>15</v>
      </c>
      <c r="C22" s="31">
        <v>0.90600000000000003</v>
      </c>
      <c r="D22" s="30"/>
      <c r="E22" s="58">
        <v>1</v>
      </c>
      <c r="F22" s="30"/>
      <c r="G22" s="60">
        <v>25</v>
      </c>
      <c r="H22" s="61">
        <f t="shared" si="5"/>
        <v>22.650000000000002</v>
      </c>
    </row>
    <row r="23" spans="1:33" ht="20.25" customHeight="1" thickBot="1" x14ac:dyDescent="0.25">
      <c r="B23" s="159" t="s">
        <v>16</v>
      </c>
      <c r="C23" s="74">
        <v>0.38200000000000001</v>
      </c>
      <c r="D23" s="62"/>
      <c r="E23" s="63">
        <v>1</v>
      </c>
      <c r="F23" s="62"/>
      <c r="G23" s="64">
        <v>85</v>
      </c>
      <c r="H23" s="65">
        <f t="shared" si="5"/>
        <v>32.47</v>
      </c>
    </row>
    <row r="24" spans="1:33" ht="12.75" customHeight="1" x14ac:dyDescent="0.2"/>
    <row r="25" spans="1:33" ht="24" customHeight="1" x14ac:dyDescent="0.2">
      <c r="B25" s="83" t="s">
        <v>91</v>
      </c>
    </row>
    <row r="26" spans="1:33" ht="12.75" customHeight="1" thickBot="1" x14ac:dyDescent="0.25"/>
    <row r="27" spans="1:33" ht="45" customHeight="1" thickTop="1" x14ac:dyDescent="0.2">
      <c r="B27" s="160" t="s">
        <v>92</v>
      </c>
      <c r="C27" s="98" t="s">
        <v>7</v>
      </c>
      <c r="D27" s="98" t="s">
        <v>70</v>
      </c>
      <c r="E27" s="109" t="s">
        <v>71</v>
      </c>
      <c r="F27" s="109" t="s">
        <v>67</v>
      </c>
      <c r="G27" s="78" t="s">
        <v>8</v>
      </c>
      <c r="H27" s="79"/>
      <c r="I27" s="80"/>
      <c r="J27" s="78" t="s">
        <v>9</v>
      </c>
      <c r="K27" s="79"/>
      <c r="L27" s="80"/>
      <c r="M27" s="81" t="s">
        <v>10</v>
      </c>
      <c r="N27" s="99"/>
      <c r="O27" s="100"/>
    </row>
    <row r="28" spans="1:33" ht="16.5" customHeight="1" x14ac:dyDescent="0.2">
      <c r="A28" s="8"/>
      <c r="B28" s="9"/>
      <c r="C28" s="10"/>
      <c r="D28" s="10"/>
      <c r="E28" s="43"/>
      <c r="F28" s="66"/>
      <c r="G28" s="102" t="s">
        <v>14</v>
      </c>
      <c r="H28" s="103" t="s">
        <v>15</v>
      </c>
      <c r="I28" s="104" t="s">
        <v>16</v>
      </c>
      <c r="J28" s="102" t="s">
        <v>14</v>
      </c>
      <c r="K28" s="103" t="s">
        <v>15</v>
      </c>
      <c r="L28" s="104" t="s">
        <v>16</v>
      </c>
      <c r="M28" s="102" t="s">
        <v>14</v>
      </c>
      <c r="N28" s="103" t="s">
        <v>15</v>
      </c>
      <c r="O28" s="104" t="s">
        <v>16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 ht="44.25" customHeight="1" x14ac:dyDescent="0.2">
      <c r="B29" s="14" t="s">
        <v>11</v>
      </c>
      <c r="C29" s="29" t="s">
        <v>12</v>
      </c>
      <c r="D29" s="67"/>
      <c r="E29" s="68"/>
      <c r="F29" s="49">
        <v>0.8</v>
      </c>
      <c r="G29" s="50">
        <v>20000</v>
      </c>
      <c r="H29" s="17">
        <v>24000</v>
      </c>
      <c r="I29" s="18">
        <v>21000</v>
      </c>
      <c r="J29" s="31">
        <f t="shared" ref="J29:L29" si="6">MIN($E$12:$G$12)*100/G29</f>
        <v>100</v>
      </c>
      <c r="K29" s="20">
        <f t="shared" si="6"/>
        <v>83.333333333333329</v>
      </c>
      <c r="L29" s="21">
        <f t="shared" si="6"/>
        <v>95.238095238095241</v>
      </c>
      <c r="M29" s="19">
        <f t="shared" ref="M29:O29" si="7">J29*$D$12</f>
        <v>80</v>
      </c>
      <c r="N29" s="20">
        <f t="shared" si="7"/>
        <v>66.666666666666671</v>
      </c>
      <c r="O29" s="22">
        <f t="shared" si="7"/>
        <v>76.19047619047619</v>
      </c>
    </row>
    <row r="30" spans="1:33" ht="129" customHeight="1" x14ac:dyDescent="0.2">
      <c r="B30" s="14" t="s">
        <v>88</v>
      </c>
      <c r="C30" s="161" t="s">
        <v>40</v>
      </c>
      <c r="D30" s="20">
        <v>20</v>
      </c>
      <c r="E30" s="69">
        <v>80</v>
      </c>
      <c r="F30" s="49">
        <v>0.2</v>
      </c>
      <c r="G30" s="70">
        <f>H21</f>
        <v>96.600000000000009</v>
      </c>
      <c r="H30" s="54">
        <f>H22</f>
        <v>22.650000000000002</v>
      </c>
      <c r="I30" s="55">
        <f>H23</f>
        <v>32.47</v>
      </c>
      <c r="J30" s="19">
        <f t="shared" ref="J30:L30" si="8">IF(G30&lt;=20,100,IF(G30&gt;=80,0,(80-G30)/60*100))</f>
        <v>0</v>
      </c>
      <c r="K30" s="20">
        <f t="shared" si="8"/>
        <v>95.583333333333314</v>
      </c>
      <c r="L30" s="21">
        <f t="shared" si="8"/>
        <v>79.216666666666669</v>
      </c>
      <c r="M30" s="19">
        <f t="shared" ref="M30:O30" si="9">J30*$D$13</f>
        <v>0</v>
      </c>
      <c r="N30" s="20">
        <f t="shared" si="9"/>
        <v>19.116666666666664</v>
      </c>
      <c r="O30" s="22">
        <f t="shared" si="9"/>
        <v>15.843333333333334</v>
      </c>
    </row>
    <row r="31" spans="1:33" ht="25.5" customHeight="1" thickBot="1" x14ac:dyDescent="0.25">
      <c r="B31" s="106" t="s">
        <v>19</v>
      </c>
      <c r="C31" s="84"/>
      <c r="D31" s="92"/>
      <c r="E31" s="93"/>
      <c r="F31" s="148">
        <f>SUM(F29:F30)</f>
        <v>1</v>
      </c>
      <c r="G31" s="88"/>
      <c r="H31" s="84"/>
      <c r="I31" s="84"/>
      <c r="J31" s="84"/>
      <c r="K31" s="84"/>
      <c r="L31" s="87"/>
      <c r="M31" s="89">
        <f t="shared" ref="M31:O31" si="10">SUM(M29:M30)</f>
        <v>80</v>
      </c>
      <c r="N31" s="90">
        <f t="shared" si="10"/>
        <v>85.783333333333331</v>
      </c>
      <c r="O31" s="91">
        <f t="shared" si="10"/>
        <v>92.033809523809524</v>
      </c>
    </row>
    <row r="32" spans="1:33" ht="12.75" customHeight="1" x14ac:dyDescent="0.2">
      <c r="M32" s="113" t="s">
        <v>76</v>
      </c>
    </row>
    <row r="33" spans="2:14" ht="12.75" customHeight="1" x14ac:dyDescent="0.2"/>
    <row r="34" spans="2:14" ht="12.75" customHeight="1" x14ac:dyDescent="0.2"/>
    <row r="35" spans="2:14" ht="12.75" customHeight="1" x14ac:dyDescent="0.2">
      <c r="B35" s="7"/>
      <c r="C35" s="7"/>
      <c r="D35" s="7"/>
      <c r="F35" s="162"/>
      <c r="G35" s="162"/>
      <c r="H35" s="162"/>
      <c r="I35" s="162"/>
      <c r="J35" s="162"/>
      <c r="K35" s="162"/>
      <c r="L35" s="162"/>
      <c r="M35" s="163"/>
      <c r="N35" s="163"/>
    </row>
    <row r="36" spans="2:14" ht="12.75" customHeight="1" x14ac:dyDescent="0.2"/>
    <row r="37" spans="2:14" ht="12.75" customHeight="1" x14ac:dyDescent="0.2"/>
    <row r="38" spans="2:14" ht="12.75" customHeight="1" x14ac:dyDescent="0.2"/>
    <row r="39" spans="2:14" ht="12.75" customHeight="1" x14ac:dyDescent="0.2"/>
    <row r="40" spans="2:14" ht="12.75" customHeight="1" x14ac:dyDescent="0.2"/>
    <row r="41" spans="2:14" ht="12.75" customHeight="1" x14ac:dyDescent="0.2"/>
    <row r="42" spans="2:14" ht="12.75" customHeight="1" x14ac:dyDescent="0.2"/>
    <row r="43" spans="2:14" ht="12.75" customHeight="1" x14ac:dyDescent="0.2"/>
    <row r="44" spans="2:14" ht="12.75" customHeight="1" x14ac:dyDescent="0.2"/>
    <row r="45" spans="2:14" ht="12.75" customHeight="1" x14ac:dyDescent="0.2"/>
    <row r="46" spans="2:14" ht="12.75" customHeight="1" x14ac:dyDescent="0.2"/>
    <row r="47" spans="2:14" ht="12.75" customHeight="1" x14ac:dyDescent="0.2"/>
    <row r="48" spans="2:1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</sheetData>
  <mergeCells count="11">
    <mergeCell ref="R10:S10"/>
    <mergeCell ref="T10:U10"/>
    <mergeCell ref="V10:W10"/>
    <mergeCell ref="C19:D19"/>
    <mergeCell ref="E19:F19"/>
    <mergeCell ref="G27:I27"/>
    <mergeCell ref="J27:L27"/>
    <mergeCell ref="M27:O27"/>
    <mergeCell ref="E10:G10"/>
    <mergeCell ref="H10:J10"/>
    <mergeCell ref="K10:M10"/>
  </mergeCells>
  <pageMargins left="0.7" right="0.7" top="0.78740157499999996" bottom="0.78740157499999996" header="0" footer="0"/>
  <pageSetup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8"/>
  <sheetViews>
    <sheetView tabSelected="1" zoomScale="90" zoomScaleNormal="90" workbookViewId="0">
      <selection activeCell="I14" sqref="I14"/>
    </sheetView>
  </sheetViews>
  <sheetFormatPr baseColWidth="10" defaultColWidth="12.6640625" defaultRowHeight="15" customHeight="1" x14ac:dyDescent="0.2"/>
  <cols>
    <col min="1" max="1" width="4.33203125" style="1" customWidth="1"/>
    <col min="2" max="2" width="58.5" style="1" bestFit="1" customWidth="1"/>
    <col min="3" max="3" width="95.1640625" style="1" customWidth="1"/>
    <col min="4" max="6" width="7.1640625" style="1" customWidth="1"/>
    <col min="7" max="7" width="12.33203125" style="1" hidden="1" customWidth="1"/>
    <col min="8" max="26" width="7.1640625" style="1" customWidth="1"/>
    <col min="27" max="16384" width="12.6640625" style="1"/>
  </cols>
  <sheetData>
    <row r="1" spans="1:26" ht="30.75" customHeight="1" x14ac:dyDescent="0.2">
      <c r="A1" s="166" t="s">
        <v>41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ht="6" customHeigh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ht="16" x14ac:dyDescent="0.2">
      <c r="A3" s="71" t="s">
        <v>1</v>
      </c>
      <c r="B3" s="82" t="s">
        <v>80</v>
      </c>
      <c r="C3" s="101"/>
      <c r="D3" s="101"/>
      <c r="E3" s="101"/>
      <c r="F3" s="101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spans="1:26" ht="16" x14ac:dyDescent="0.2">
      <c r="A4" s="71"/>
      <c r="B4" s="73" t="s">
        <v>42</v>
      </c>
      <c r="C4" s="73" t="s">
        <v>47</v>
      </c>
      <c r="D4" s="73"/>
      <c r="E4" s="73"/>
      <c r="F4" s="73"/>
      <c r="G4" s="73" t="s">
        <v>28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ht="16" x14ac:dyDescent="0.2">
      <c r="A5" s="71"/>
      <c r="B5" s="73" t="s">
        <v>43</v>
      </c>
      <c r="C5" s="73" t="s">
        <v>48</v>
      </c>
      <c r="D5" s="73"/>
      <c r="E5" s="73"/>
      <c r="F5" s="73"/>
      <c r="G5" s="73" t="s">
        <v>29</v>
      </c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6" ht="16" x14ac:dyDescent="0.2">
      <c r="A6" s="71"/>
      <c r="B6" s="73" t="s">
        <v>44</v>
      </c>
      <c r="C6" s="73" t="s">
        <v>49</v>
      </c>
      <c r="D6" s="73"/>
      <c r="E6" s="73"/>
      <c r="F6" s="73"/>
      <c r="G6" s="73" t="s">
        <v>24</v>
      </c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spans="1:26" ht="16" x14ac:dyDescent="0.2">
      <c r="A7" s="71"/>
      <c r="B7" s="73" t="s">
        <v>45</v>
      </c>
      <c r="C7" s="73" t="s">
        <v>81</v>
      </c>
      <c r="D7" s="73"/>
      <c r="E7" s="73"/>
      <c r="F7" s="73"/>
      <c r="G7" s="73" t="s">
        <v>30</v>
      </c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spans="1:26" ht="16" x14ac:dyDescent="0.2">
      <c r="A8" s="71"/>
      <c r="B8" s="73" t="s">
        <v>46</v>
      </c>
      <c r="C8" s="73" t="s">
        <v>82</v>
      </c>
      <c r="D8" s="73"/>
      <c r="E8" s="73"/>
      <c r="F8" s="73"/>
      <c r="G8" s="73" t="s">
        <v>31</v>
      </c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spans="1:26" ht="6.75" customHeight="1" x14ac:dyDescent="0.2">
      <c r="A9" s="71"/>
      <c r="B9" s="72"/>
      <c r="C9" s="72"/>
      <c r="D9" s="72"/>
      <c r="E9" s="72"/>
      <c r="F9" s="72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 spans="1:26" ht="21" customHeight="1" x14ac:dyDescent="0.2">
      <c r="A10" s="71" t="s">
        <v>2</v>
      </c>
      <c r="B10" s="82" t="s">
        <v>50</v>
      </c>
      <c r="C10" s="101"/>
      <c r="D10" s="101"/>
      <c r="E10" s="101"/>
      <c r="F10" s="101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spans="1:26" ht="16" x14ac:dyDescent="0.2">
      <c r="A11" s="71" t="s">
        <v>3</v>
      </c>
      <c r="B11" s="73" t="s">
        <v>51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spans="1:26" ht="16" x14ac:dyDescent="0.2">
      <c r="A12" s="71"/>
      <c r="B12" s="73" t="s">
        <v>57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spans="1:26" ht="18" customHeight="1" x14ac:dyDescent="0.2">
      <c r="A13" s="71" t="s">
        <v>4</v>
      </c>
      <c r="B13" s="73" t="s">
        <v>53</v>
      </c>
      <c r="C13" s="72"/>
      <c r="D13" s="72"/>
      <c r="E13" s="72"/>
      <c r="F13" s="72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spans="1:26" ht="61.5" customHeight="1" x14ac:dyDescent="0.2">
      <c r="A14" s="71"/>
      <c r="B14" s="164" t="s">
        <v>58</v>
      </c>
      <c r="C14" s="165" t="s">
        <v>84</v>
      </c>
      <c r="E14" s="72"/>
      <c r="F14" s="72"/>
      <c r="G14" s="72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 spans="1:26" ht="6" customHeight="1" x14ac:dyDescent="0.2">
      <c r="A15" s="71"/>
      <c r="B15" s="72"/>
      <c r="C15" s="72"/>
      <c r="D15" s="72"/>
      <c r="E15" s="72"/>
      <c r="F15" s="72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spans="1:26" ht="18" customHeight="1" x14ac:dyDescent="0.2">
      <c r="A16" s="71" t="s">
        <v>5</v>
      </c>
      <c r="B16" s="82" t="s">
        <v>56</v>
      </c>
      <c r="C16" s="101"/>
      <c r="D16" s="101"/>
      <c r="E16" s="101"/>
      <c r="F16" s="101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spans="1:26" ht="16" x14ac:dyDescent="0.2">
      <c r="A17" s="71" t="s">
        <v>3</v>
      </c>
      <c r="B17" s="73" t="s">
        <v>51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1:26" ht="16" x14ac:dyDescent="0.2">
      <c r="A18" s="71"/>
      <c r="B18" s="73" t="s">
        <v>52</v>
      </c>
      <c r="C18" s="73"/>
      <c r="D18" s="73"/>
      <c r="E18" s="73"/>
      <c r="F18" s="73"/>
      <c r="G18" s="73" t="s">
        <v>22</v>
      </c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spans="1:26" ht="27.75" customHeight="1" x14ac:dyDescent="0.2">
      <c r="A19" s="71" t="s">
        <v>4</v>
      </c>
      <c r="B19" s="73" t="s">
        <v>53</v>
      </c>
      <c r="C19" s="72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spans="1:26" ht="63.75" customHeight="1" x14ac:dyDescent="0.2">
      <c r="A20" s="71"/>
      <c r="B20" s="164" t="s">
        <v>39</v>
      </c>
      <c r="C20" s="165" t="s">
        <v>83</v>
      </c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spans="1:26" ht="8.25" customHeight="1" x14ac:dyDescent="0.2">
      <c r="A21" s="71"/>
      <c r="B21" s="72"/>
      <c r="C21" s="72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spans="1:26" ht="27.75" customHeight="1" x14ac:dyDescent="0.2">
      <c r="A22" s="71" t="s">
        <v>6</v>
      </c>
      <c r="B22" s="82" t="s">
        <v>54</v>
      </c>
      <c r="C22" s="101"/>
      <c r="D22" s="73"/>
      <c r="E22" s="73"/>
      <c r="F22" s="73"/>
      <c r="G22" s="73" t="s">
        <v>23</v>
      </c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spans="1:26" ht="16" x14ac:dyDescent="0.2">
      <c r="A23" s="73"/>
      <c r="B23" s="73" t="s">
        <v>42</v>
      </c>
      <c r="C23" s="73" t="s">
        <v>55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spans="1:26" ht="16" x14ac:dyDescent="0.2">
      <c r="A24" s="73"/>
      <c r="B24" s="73" t="s">
        <v>46</v>
      </c>
      <c r="C24" s="73" t="s">
        <v>85</v>
      </c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spans="1:26" ht="12.75" customHeight="1" x14ac:dyDescent="0.2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spans="1:26" ht="12.75" customHeight="1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spans="1:26" ht="12.75" customHeight="1" x14ac:dyDescent="0.2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spans="1:26" ht="12.75" customHeight="1" x14ac:dyDescent="0.2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spans="1:26" ht="12.75" customHeight="1" x14ac:dyDescent="0.2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spans="1:26" ht="12.75" customHeight="1" x14ac:dyDescent="0.2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spans="1:26" ht="12.75" customHeight="1" x14ac:dyDescent="0.2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spans="1:26" ht="12.75" customHeight="1" x14ac:dyDescent="0.2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spans="1:26" ht="12.75" customHeight="1" x14ac:dyDescent="0.2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spans="1:26" ht="12.75" customHeight="1" x14ac:dyDescent="0.2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spans="1:26" ht="12.75" customHeight="1" x14ac:dyDescent="0.2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spans="1:26" ht="12.75" customHeight="1" x14ac:dyDescent="0.2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spans="1:26" ht="12.75" customHeight="1" x14ac:dyDescent="0.2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spans="1:26" ht="12.75" customHeight="1" x14ac:dyDescent="0.2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spans="1:26" ht="12.75" customHeight="1" x14ac:dyDescent="0.2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spans="1:26" ht="12.75" customHeight="1" x14ac:dyDescent="0.2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spans="1:26" ht="12.75" customHeight="1" x14ac:dyDescent="0.2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spans="1:26" ht="12.75" customHeight="1" x14ac:dyDescent="0.2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spans="1:26" ht="12.75" customHeight="1" x14ac:dyDescent="0.2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spans="1:26" ht="12.75" customHeight="1" x14ac:dyDescent="0.2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spans="1:26" ht="12.75" customHeight="1" x14ac:dyDescent="0.2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spans="1:26" ht="12.75" customHeight="1" x14ac:dyDescent="0.2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spans="1:26" ht="12.75" customHeight="1" x14ac:dyDescent="0.2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spans="1:26" ht="12.75" customHeight="1" x14ac:dyDescent="0.2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spans="1:26" ht="12.75" customHeight="1" x14ac:dyDescent="0.2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spans="1:26" ht="12.75" customHeight="1" x14ac:dyDescent="0.2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spans="1:26" ht="12.75" customHeight="1" x14ac:dyDescent="0.2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spans="1:26" ht="12.75" customHeight="1" x14ac:dyDescent="0.2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spans="1:26" ht="12.75" customHeight="1" x14ac:dyDescent="0.2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spans="1:26" ht="12.75" customHeight="1" x14ac:dyDescent="0.2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spans="1:26" ht="12.75" customHeight="1" x14ac:dyDescent="0.2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spans="1:26" ht="12.75" customHeight="1" x14ac:dyDescent="0.2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spans="1:26" ht="12.75" customHeight="1" x14ac:dyDescent="0.2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spans="1:26" ht="12.75" customHeight="1" x14ac:dyDescent="0.2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spans="1:26" ht="12.75" customHeight="1" x14ac:dyDescent="0.2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spans="1:26" ht="12.75" customHeight="1" x14ac:dyDescent="0.2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spans="1:26" ht="12.75" customHeight="1" x14ac:dyDescent="0.2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spans="1:26" ht="12.75" customHeight="1" x14ac:dyDescent="0.2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spans="1:26" ht="12.75" customHeight="1" x14ac:dyDescent="0.2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spans="1:26" ht="12.75" customHeight="1" x14ac:dyDescent="0.2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spans="1:26" ht="12.75" customHeight="1" x14ac:dyDescent="0.2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pans="1:26" ht="12.75" customHeight="1" x14ac:dyDescent="0.2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spans="1:26" ht="12.75" customHeight="1" x14ac:dyDescent="0.2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spans="1:26" ht="12.75" customHeight="1" x14ac:dyDescent="0.2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spans="1:26" ht="12.75" customHeight="1" x14ac:dyDescent="0.2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spans="1:26" ht="12.75" customHeight="1" x14ac:dyDescent="0.2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spans="1:26" ht="12.75" customHeight="1" x14ac:dyDescent="0.2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spans="1:26" ht="12.75" customHeight="1" x14ac:dyDescent="0.2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spans="1:26" ht="12.75" customHeight="1" x14ac:dyDescent="0.2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spans="1:26" ht="12.75" customHeight="1" x14ac:dyDescent="0.2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spans="1:26" ht="12.75" customHeight="1" x14ac:dyDescent="0.2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spans="1:26" ht="12.75" customHeight="1" x14ac:dyDescent="0.2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spans="1:26" ht="12.75" customHeight="1" x14ac:dyDescent="0.2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spans="1:26" ht="12.75" customHeight="1" x14ac:dyDescent="0.2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spans="1:26" ht="12.75" customHeight="1" x14ac:dyDescent="0.2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spans="1:26" ht="12.75" customHeight="1" x14ac:dyDescent="0.2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spans="1:26" ht="12.75" customHeight="1" x14ac:dyDescent="0.2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spans="1:26" ht="12.75" customHeight="1" x14ac:dyDescent="0.2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spans="1:26" ht="12.75" customHeight="1" x14ac:dyDescent="0.2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spans="1:26" ht="12.75" customHeight="1" x14ac:dyDescent="0.2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spans="1:26" ht="12.75" customHeight="1" x14ac:dyDescent="0.2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spans="1:26" ht="12.75" customHeight="1" x14ac:dyDescent="0.2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spans="1:26" ht="12.75" customHeight="1" x14ac:dyDescent="0.2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spans="1:26" ht="12.75" customHeight="1" x14ac:dyDescent="0.2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spans="1:26" ht="12.75" customHeight="1" x14ac:dyDescent="0.2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spans="1:26" ht="12.75" customHeight="1" x14ac:dyDescent="0.2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spans="1:26" ht="12.75" customHeight="1" x14ac:dyDescent="0.2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spans="1:26" ht="12.75" customHeight="1" x14ac:dyDescent="0.2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 spans="1:26" ht="12.75" customHeight="1" x14ac:dyDescent="0.2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spans="1:26" ht="12.75" customHeight="1" x14ac:dyDescent="0.2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spans="1:26" ht="12.75" customHeight="1" x14ac:dyDescent="0.2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spans="1:26" ht="12.75" customHeight="1" x14ac:dyDescent="0.2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spans="1:26" ht="12.75" customHeight="1" x14ac:dyDescent="0.2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spans="1:26" ht="12.75" customHeight="1" x14ac:dyDescent="0.2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spans="1:26" ht="12.75" customHeight="1" x14ac:dyDescent="0.2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spans="1:26" ht="12.75" customHeight="1" x14ac:dyDescent="0.2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spans="1:26" ht="12.75" customHeight="1" x14ac:dyDescent="0.2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spans="1:26" ht="12.75" customHeight="1" x14ac:dyDescent="0.2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spans="1:26" ht="12.75" customHeight="1" x14ac:dyDescent="0.2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spans="1:26" ht="12.75" customHeight="1" x14ac:dyDescent="0.2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spans="1:26" ht="12.75" customHeight="1" x14ac:dyDescent="0.2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spans="1:26" ht="12.75" customHeight="1" x14ac:dyDescent="0.2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spans="1:26" ht="12.75" customHeight="1" x14ac:dyDescent="0.2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spans="1:26" ht="12.75" customHeight="1" x14ac:dyDescent="0.2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spans="1:26" ht="12.75" customHeight="1" x14ac:dyDescent="0.2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spans="1:26" ht="12.75" customHeight="1" x14ac:dyDescent="0.2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spans="1:26" ht="12.75" customHeight="1" x14ac:dyDescent="0.2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spans="1:26" ht="12.75" customHeight="1" x14ac:dyDescent="0.2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spans="1:26" ht="12.75" customHeight="1" x14ac:dyDescent="0.2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spans="1:26" ht="12.75" customHeight="1" x14ac:dyDescent="0.2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spans="1:26" ht="12.75" customHeight="1" x14ac:dyDescent="0.2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spans="1:26" ht="12.75" customHeight="1" x14ac:dyDescent="0.2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spans="1:26" ht="12.75" customHeight="1" x14ac:dyDescent="0.2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spans="1:26" ht="12.75" customHeight="1" x14ac:dyDescent="0.2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spans="1:26" ht="12.75" customHeight="1" x14ac:dyDescent="0.2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spans="1:26" ht="12.75" customHeight="1" x14ac:dyDescent="0.2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spans="1:26" ht="12.75" customHeight="1" x14ac:dyDescent="0.2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 spans="1:26" ht="12.75" customHeight="1" x14ac:dyDescent="0.2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spans="1:26" ht="12.75" customHeight="1" x14ac:dyDescent="0.2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spans="1:26" ht="12.75" customHeight="1" x14ac:dyDescent="0.2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spans="1:26" ht="12.75" customHeight="1" x14ac:dyDescent="0.2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spans="1:26" ht="12.75" customHeight="1" x14ac:dyDescent="0.2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spans="1:26" ht="12.75" customHeight="1" x14ac:dyDescent="0.2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spans="1:26" ht="12.75" customHeight="1" x14ac:dyDescent="0.2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spans="1:26" ht="12.75" customHeight="1" x14ac:dyDescent="0.2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spans="1:26" ht="12.75" customHeight="1" x14ac:dyDescent="0.2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spans="1:26" ht="12.75" customHeight="1" x14ac:dyDescent="0.2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 spans="1:26" ht="12.75" customHeight="1" x14ac:dyDescent="0.2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spans="1:26" ht="12.75" customHeight="1" x14ac:dyDescent="0.2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spans="1:26" ht="12.75" customHeight="1" x14ac:dyDescent="0.2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spans="1:26" ht="12.75" customHeight="1" x14ac:dyDescent="0.2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 spans="1:26" ht="12.75" customHeight="1" x14ac:dyDescent="0.2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 spans="1:26" ht="12.75" customHeight="1" x14ac:dyDescent="0.2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 spans="1:26" ht="12.75" customHeight="1" x14ac:dyDescent="0.2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 spans="1:26" ht="12.75" customHeight="1" x14ac:dyDescent="0.2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 spans="1:26" ht="12.75" customHeight="1" x14ac:dyDescent="0.2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 spans="1:26" ht="12.75" customHeight="1" x14ac:dyDescent="0.2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 spans="1:26" ht="12.75" customHeight="1" x14ac:dyDescent="0.2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 spans="1:26" ht="12.75" customHeight="1" x14ac:dyDescent="0.2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 spans="1:26" ht="12.75" customHeight="1" x14ac:dyDescent="0.2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 spans="1:26" ht="12.75" customHeight="1" x14ac:dyDescent="0.2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spans="1:26" ht="12.75" customHeight="1" x14ac:dyDescent="0.2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spans="1:26" ht="12.75" customHeight="1" x14ac:dyDescent="0.2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spans="1:26" ht="12.75" customHeight="1" x14ac:dyDescent="0.2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spans="1:26" ht="12.75" customHeight="1" x14ac:dyDescent="0.2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 spans="1:26" ht="12.75" customHeight="1" x14ac:dyDescent="0.2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spans="1:26" ht="12.75" customHeight="1" x14ac:dyDescent="0.2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spans="1:26" ht="12.75" customHeight="1" x14ac:dyDescent="0.2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spans="1:26" ht="12.75" customHeight="1" x14ac:dyDescent="0.2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spans="1:26" ht="12.75" customHeight="1" x14ac:dyDescent="0.2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spans="1:26" ht="12.75" customHeight="1" x14ac:dyDescent="0.2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spans="1:26" ht="12.75" customHeight="1" x14ac:dyDescent="0.2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spans="1:26" ht="12.75" customHeight="1" x14ac:dyDescent="0.2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spans="1:26" ht="12.75" customHeight="1" x14ac:dyDescent="0.2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spans="1:26" ht="12.75" customHeight="1" x14ac:dyDescent="0.2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 spans="1:26" ht="12.75" customHeight="1" x14ac:dyDescent="0.2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 spans="1:26" ht="12.75" customHeight="1" x14ac:dyDescent="0.2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spans="1:26" ht="12.75" customHeight="1" x14ac:dyDescent="0.2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spans="1:26" ht="12.75" customHeight="1" x14ac:dyDescent="0.2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spans="1:26" ht="12.75" customHeight="1" x14ac:dyDescent="0.2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spans="1:26" ht="12.75" customHeight="1" x14ac:dyDescent="0.2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spans="1:26" ht="12.75" customHeight="1" x14ac:dyDescent="0.2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 spans="1:26" ht="12.75" customHeight="1" x14ac:dyDescent="0.2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 spans="1:26" ht="12.75" customHeight="1" x14ac:dyDescent="0.2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spans="1:26" ht="12.75" customHeight="1" x14ac:dyDescent="0.2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spans="1:26" ht="12.75" customHeight="1" x14ac:dyDescent="0.2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spans="1:26" ht="12.75" customHeight="1" x14ac:dyDescent="0.2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spans="1:26" ht="12.75" customHeight="1" x14ac:dyDescent="0.2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spans="1:26" ht="12.75" customHeight="1" x14ac:dyDescent="0.2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spans="1:26" ht="12.75" customHeight="1" x14ac:dyDescent="0.2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spans="1:26" ht="12.75" customHeight="1" x14ac:dyDescent="0.2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spans="1:26" ht="12.75" customHeight="1" x14ac:dyDescent="0.2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spans="1:26" ht="12.75" customHeight="1" x14ac:dyDescent="0.2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 spans="1:26" ht="12.75" customHeight="1" x14ac:dyDescent="0.2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 spans="1:26" ht="12.75" customHeight="1" x14ac:dyDescent="0.2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 spans="1:26" ht="12.75" customHeight="1" x14ac:dyDescent="0.2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spans="1:26" ht="12.75" customHeight="1" x14ac:dyDescent="0.2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 spans="1:26" ht="12.75" customHeight="1" x14ac:dyDescent="0.2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spans="1:26" ht="12.75" customHeight="1" x14ac:dyDescent="0.2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spans="1:26" ht="12.75" customHeight="1" x14ac:dyDescent="0.2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spans="1:26" ht="12.75" customHeight="1" x14ac:dyDescent="0.2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spans="1:26" ht="12.75" customHeight="1" x14ac:dyDescent="0.2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spans="1:26" ht="12.75" customHeight="1" x14ac:dyDescent="0.2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spans="1:26" ht="12.75" customHeight="1" x14ac:dyDescent="0.2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 spans="1:26" ht="12.75" customHeight="1" x14ac:dyDescent="0.2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 spans="1:26" ht="12.75" customHeight="1" x14ac:dyDescent="0.2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 spans="1:26" ht="12.75" customHeight="1" x14ac:dyDescent="0.2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 spans="1:26" ht="12.75" customHeight="1" x14ac:dyDescent="0.2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 spans="1:26" ht="12.75" customHeight="1" x14ac:dyDescent="0.2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spans="1:26" ht="12.75" customHeight="1" x14ac:dyDescent="0.2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spans="1:26" ht="12.75" customHeight="1" x14ac:dyDescent="0.2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 spans="1:26" ht="12.75" customHeight="1" x14ac:dyDescent="0.2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spans="1:26" ht="12.75" customHeight="1" x14ac:dyDescent="0.2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spans="1:26" ht="12.75" customHeight="1" x14ac:dyDescent="0.2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 spans="1:26" ht="12.75" customHeight="1" x14ac:dyDescent="0.2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spans="1:26" ht="12.75" customHeight="1" x14ac:dyDescent="0.2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spans="1:26" ht="12.75" customHeight="1" x14ac:dyDescent="0.2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 spans="1:26" ht="12.75" customHeight="1" x14ac:dyDescent="0.2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 spans="1:26" ht="12.75" customHeight="1" x14ac:dyDescent="0.2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 spans="1:26" ht="12.75" customHeight="1" x14ac:dyDescent="0.2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 spans="1:26" ht="12.75" customHeight="1" x14ac:dyDescent="0.2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 spans="1:26" ht="12.75" customHeight="1" x14ac:dyDescent="0.2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 spans="1:26" ht="12.75" customHeight="1" x14ac:dyDescent="0.2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 spans="1:26" ht="12.75" customHeight="1" x14ac:dyDescent="0.2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spans="1:26" ht="12.75" customHeight="1" x14ac:dyDescent="0.2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spans="1:26" ht="12.75" customHeight="1" x14ac:dyDescent="0.2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 spans="1:26" ht="12.75" customHeight="1" x14ac:dyDescent="0.2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 spans="1:26" ht="12.75" customHeight="1" x14ac:dyDescent="0.2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 spans="1:26" ht="12.75" customHeight="1" x14ac:dyDescent="0.2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spans="1:26" ht="12.75" customHeight="1" x14ac:dyDescent="0.2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spans="1:26" ht="12.75" customHeight="1" x14ac:dyDescent="0.2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 spans="1:26" ht="12.75" customHeight="1" x14ac:dyDescent="0.2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spans="1:26" ht="12.75" customHeight="1" x14ac:dyDescent="0.2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spans="1:26" ht="12.75" customHeight="1" x14ac:dyDescent="0.2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 spans="1:26" ht="12.75" customHeight="1" x14ac:dyDescent="0.2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 spans="1:26" ht="12.75" customHeight="1" x14ac:dyDescent="0.2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 spans="1:26" ht="12.75" customHeight="1" x14ac:dyDescent="0.2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spans="1:26" ht="12.75" customHeight="1" x14ac:dyDescent="0.2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spans="1:26" ht="12.75" customHeight="1" x14ac:dyDescent="0.2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spans="1:26" ht="12.75" customHeight="1" x14ac:dyDescent="0.2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spans="1:26" ht="12.75" customHeight="1" x14ac:dyDescent="0.2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spans="1:26" ht="12.75" customHeight="1" x14ac:dyDescent="0.2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spans="1:26" ht="12.75" customHeight="1" x14ac:dyDescent="0.2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spans="1:26" ht="12.75" customHeight="1" x14ac:dyDescent="0.2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spans="1:26" ht="12.75" customHeight="1" x14ac:dyDescent="0.2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spans="1:26" ht="12.75" customHeight="1" x14ac:dyDescent="0.2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spans="1:26" ht="12.75" customHeight="1" x14ac:dyDescent="0.2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spans="1:26" ht="12.75" customHeight="1" x14ac:dyDescent="0.2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spans="1:26" ht="12.75" customHeight="1" x14ac:dyDescent="0.2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spans="1:26" ht="12.75" customHeight="1" x14ac:dyDescent="0.2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spans="1:26" ht="12.75" customHeight="1" x14ac:dyDescent="0.2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spans="1:26" ht="12.75" customHeight="1" x14ac:dyDescent="0.2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spans="1:26" ht="12.75" customHeight="1" x14ac:dyDescent="0.2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spans="1:26" ht="12.75" customHeight="1" x14ac:dyDescent="0.2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spans="1:26" ht="12.75" customHeight="1" x14ac:dyDescent="0.2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</row>
    <row r="240" spans="1:26" ht="12.75" customHeight="1" x14ac:dyDescent="0.2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</row>
    <row r="241" spans="1:26" ht="12.75" customHeight="1" x14ac:dyDescent="0.2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</row>
    <row r="242" spans="1:26" ht="12.75" customHeight="1" x14ac:dyDescent="0.2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</row>
    <row r="243" spans="1:26" ht="12.75" customHeight="1" x14ac:dyDescent="0.2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</row>
    <row r="244" spans="1:26" ht="12.75" customHeight="1" x14ac:dyDescent="0.2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</row>
    <row r="245" spans="1:26" ht="12.75" customHeight="1" x14ac:dyDescent="0.2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</row>
    <row r="246" spans="1:26" ht="12.75" customHeight="1" x14ac:dyDescent="0.2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</row>
    <row r="247" spans="1:26" ht="12.75" customHeight="1" x14ac:dyDescent="0.2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</row>
    <row r="248" spans="1:26" ht="12.75" customHeight="1" x14ac:dyDescent="0.2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</row>
    <row r="249" spans="1:26" ht="12.75" customHeight="1" x14ac:dyDescent="0.2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</row>
    <row r="250" spans="1:26" ht="12.75" customHeight="1" x14ac:dyDescent="0.2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</row>
    <row r="251" spans="1:26" ht="12.75" customHeight="1" x14ac:dyDescent="0.2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</row>
    <row r="252" spans="1:26" ht="12.75" customHeight="1" x14ac:dyDescent="0.2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</row>
    <row r="253" spans="1:26" ht="12.75" customHeight="1" x14ac:dyDescent="0.2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</row>
    <row r="254" spans="1:26" ht="12.75" customHeight="1" x14ac:dyDescent="0.2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</row>
    <row r="255" spans="1:26" ht="12.75" customHeight="1" x14ac:dyDescent="0.2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</row>
    <row r="256" spans="1:26" ht="12.75" customHeight="1" x14ac:dyDescent="0.2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</row>
    <row r="257" spans="1:26" ht="12.75" customHeight="1" x14ac:dyDescent="0.2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</row>
    <row r="258" spans="1:26" ht="12.75" customHeight="1" x14ac:dyDescent="0.2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</row>
    <row r="259" spans="1:26" ht="12.75" customHeight="1" x14ac:dyDescent="0.2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</row>
    <row r="260" spans="1:26" ht="12.75" customHeight="1" x14ac:dyDescent="0.2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</row>
    <row r="261" spans="1:26" ht="12.75" customHeight="1" x14ac:dyDescent="0.2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</row>
    <row r="262" spans="1:26" ht="12.75" customHeight="1" x14ac:dyDescent="0.2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</row>
    <row r="263" spans="1:26" ht="12.75" customHeight="1" x14ac:dyDescent="0.2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</row>
    <row r="264" spans="1:26" ht="12.75" customHeight="1" x14ac:dyDescent="0.2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</row>
    <row r="265" spans="1:26" ht="12.75" customHeight="1" x14ac:dyDescent="0.2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</row>
    <row r="266" spans="1:26" ht="12.75" customHeight="1" x14ac:dyDescent="0.2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</row>
    <row r="267" spans="1:26" ht="12.75" customHeight="1" x14ac:dyDescent="0.2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</row>
    <row r="268" spans="1:26" ht="12.75" customHeight="1" x14ac:dyDescent="0.2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</row>
    <row r="269" spans="1:26" ht="12.75" customHeight="1" x14ac:dyDescent="0.2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</row>
    <row r="270" spans="1:26" ht="12.75" customHeight="1" x14ac:dyDescent="0.2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</row>
    <row r="271" spans="1:26" ht="12.75" customHeight="1" x14ac:dyDescent="0.2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</row>
    <row r="272" spans="1:26" ht="12.75" customHeight="1" x14ac:dyDescent="0.2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</row>
    <row r="273" spans="1:26" ht="12.75" customHeight="1" x14ac:dyDescent="0.2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</row>
    <row r="274" spans="1:26" ht="12.75" customHeight="1" x14ac:dyDescent="0.2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</row>
    <row r="275" spans="1:26" ht="12.75" customHeight="1" x14ac:dyDescent="0.2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</row>
    <row r="276" spans="1:26" ht="12.75" customHeight="1" x14ac:dyDescent="0.2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</row>
    <row r="277" spans="1:26" ht="12.75" customHeight="1" x14ac:dyDescent="0.2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</row>
    <row r="278" spans="1:26" ht="12.75" customHeight="1" x14ac:dyDescent="0.2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</row>
    <row r="279" spans="1:26" ht="12.75" customHeight="1" x14ac:dyDescent="0.2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</row>
    <row r="280" spans="1:26" ht="12.75" customHeight="1" x14ac:dyDescent="0.2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</row>
    <row r="281" spans="1:26" ht="12.75" customHeight="1" x14ac:dyDescent="0.2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</row>
    <row r="282" spans="1:26" ht="12.75" customHeight="1" x14ac:dyDescent="0.2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</row>
    <row r="283" spans="1:26" ht="12.75" customHeight="1" x14ac:dyDescent="0.2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</row>
    <row r="284" spans="1:26" ht="12.75" customHeight="1" x14ac:dyDescent="0.2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</row>
    <row r="285" spans="1:26" ht="12.75" customHeight="1" x14ac:dyDescent="0.2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</row>
    <row r="286" spans="1:26" ht="12.75" customHeight="1" x14ac:dyDescent="0.2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</row>
    <row r="287" spans="1:26" ht="12.75" customHeight="1" x14ac:dyDescent="0.2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</row>
    <row r="288" spans="1:26" ht="12.75" customHeight="1" x14ac:dyDescent="0.2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</row>
    <row r="289" spans="1:26" ht="12.75" customHeight="1" x14ac:dyDescent="0.2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</row>
    <row r="290" spans="1:26" ht="12.75" customHeight="1" x14ac:dyDescent="0.2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</row>
    <row r="291" spans="1:26" ht="12.75" customHeight="1" x14ac:dyDescent="0.2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</row>
    <row r="292" spans="1:26" ht="12.75" customHeight="1" x14ac:dyDescent="0.2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</row>
    <row r="293" spans="1:26" ht="12.75" customHeight="1" x14ac:dyDescent="0.2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</row>
    <row r="294" spans="1:26" ht="12.75" customHeight="1" x14ac:dyDescent="0.2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</row>
    <row r="295" spans="1:26" ht="12.75" customHeight="1" x14ac:dyDescent="0.2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</row>
    <row r="296" spans="1:26" ht="12.75" customHeight="1" x14ac:dyDescent="0.2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</row>
    <row r="297" spans="1:26" ht="12.75" customHeight="1" x14ac:dyDescent="0.2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</row>
    <row r="298" spans="1:26" ht="12.75" customHeight="1" x14ac:dyDescent="0.2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</row>
    <row r="299" spans="1:26" ht="12.75" customHeight="1" x14ac:dyDescent="0.2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</row>
    <row r="300" spans="1:26" ht="12.75" customHeight="1" x14ac:dyDescent="0.2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</row>
    <row r="301" spans="1:26" ht="12.75" customHeight="1" x14ac:dyDescent="0.2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</row>
    <row r="302" spans="1:26" ht="12.75" customHeight="1" x14ac:dyDescent="0.2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</row>
    <row r="303" spans="1:26" ht="12.75" customHeight="1" x14ac:dyDescent="0.2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</row>
    <row r="304" spans="1:26" ht="12.75" customHeight="1" x14ac:dyDescent="0.2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</row>
    <row r="305" spans="1:26" ht="12.75" customHeight="1" x14ac:dyDescent="0.2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</row>
    <row r="306" spans="1:26" ht="12.75" customHeight="1" x14ac:dyDescent="0.2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</row>
    <row r="307" spans="1:26" ht="12.75" customHeight="1" x14ac:dyDescent="0.2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</row>
    <row r="308" spans="1:26" ht="12.75" customHeight="1" x14ac:dyDescent="0.2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</row>
    <row r="309" spans="1:26" ht="12.75" customHeight="1" x14ac:dyDescent="0.2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</row>
    <row r="310" spans="1:26" ht="12.75" customHeight="1" x14ac:dyDescent="0.2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</row>
    <row r="311" spans="1:26" ht="12.75" customHeight="1" x14ac:dyDescent="0.2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</row>
    <row r="312" spans="1:26" ht="12.75" customHeight="1" x14ac:dyDescent="0.2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</row>
    <row r="313" spans="1:26" ht="12.75" customHeight="1" x14ac:dyDescent="0.2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</row>
    <row r="314" spans="1:26" ht="12.75" customHeight="1" x14ac:dyDescent="0.2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</row>
    <row r="315" spans="1:26" ht="12.75" customHeight="1" x14ac:dyDescent="0.2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</row>
    <row r="316" spans="1:26" ht="12.75" customHeight="1" x14ac:dyDescent="0.2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</row>
    <row r="317" spans="1:26" ht="12.75" customHeight="1" x14ac:dyDescent="0.2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</row>
    <row r="318" spans="1:26" ht="12.75" customHeight="1" x14ac:dyDescent="0.2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</row>
    <row r="319" spans="1:26" ht="12.75" customHeight="1" x14ac:dyDescent="0.2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</row>
    <row r="320" spans="1:26" ht="12.75" customHeight="1" x14ac:dyDescent="0.2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</row>
    <row r="321" spans="1:26" ht="12.75" customHeight="1" x14ac:dyDescent="0.2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</row>
    <row r="322" spans="1:26" ht="12.75" customHeight="1" x14ac:dyDescent="0.2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</row>
    <row r="323" spans="1:26" ht="12.75" customHeight="1" x14ac:dyDescent="0.2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</row>
    <row r="324" spans="1:26" ht="12.75" customHeight="1" x14ac:dyDescent="0.2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</row>
    <row r="325" spans="1:26" ht="12.75" customHeight="1" x14ac:dyDescent="0.2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</row>
    <row r="326" spans="1:26" ht="12.75" customHeight="1" x14ac:dyDescent="0.2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</row>
    <row r="327" spans="1:26" ht="12.75" customHeight="1" x14ac:dyDescent="0.2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</row>
    <row r="328" spans="1:26" ht="12.75" customHeight="1" x14ac:dyDescent="0.2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</row>
    <row r="329" spans="1:26" ht="12.75" customHeight="1" x14ac:dyDescent="0.2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</row>
    <row r="330" spans="1:26" ht="12.75" customHeight="1" x14ac:dyDescent="0.2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</row>
    <row r="331" spans="1:26" ht="12.75" customHeight="1" x14ac:dyDescent="0.2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</row>
    <row r="332" spans="1:26" ht="12.75" customHeight="1" x14ac:dyDescent="0.2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</row>
    <row r="333" spans="1:26" ht="12.75" customHeight="1" x14ac:dyDescent="0.2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</row>
    <row r="334" spans="1:26" ht="12.75" customHeight="1" x14ac:dyDescent="0.2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</row>
    <row r="335" spans="1:26" ht="12.75" customHeight="1" x14ac:dyDescent="0.2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</row>
    <row r="336" spans="1:26" ht="12.75" customHeight="1" x14ac:dyDescent="0.2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</row>
    <row r="337" spans="1:26" ht="12.75" customHeight="1" x14ac:dyDescent="0.2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</row>
    <row r="338" spans="1:26" ht="12.75" customHeight="1" x14ac:dyDescent="0.2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</row>
    <row r="339" spans="1:26" ht="12.75" customHeight="1" x14ac:dyDescent="0.2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</row>
    <row r="340" spans="1:26" ht="12.75" customHeight="1" x14ac:dyDescent="0.2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</row>
    <row r="341" spans="1:26" ht="12.75" customHeight="1" x14ac:dyDescent="0.2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</row>
    <row r="342" spans="1:26" ht="12.75" customHeight="1" x14ac:dyDescent="0.2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</row>
    <row r="343" spans="1:26" ht="12.75" customHeight="1" x14ac:dyDescent="0.2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</row>
    <row r="344" spans="1:26" ht="12.75" customHeight="1" x14ac:dyDescent="0.2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</row>
    <row r="345" spans="1:26" ht="12.75" customHeight="1" x14ac:dyDescent="0.2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</row>
    <row r="346" spans="1:26" ht="12.75" customHeight="1" x14ac:dyDescent="0.2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</row>
    <row r="347" spans="1:26" ht="12.75" customHeight="1" x14ac:dyDescent="0.2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</row>
    <row r="348" spans="1:26" ht="12.75" customHeight="1" x14ac:dyDescent="0.2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</row>
    <row r="349" spans="1:26" ht="12.75" customHeight="1" x14ac:dyDescent="0.2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</row>
    <row r="350" spans="1:26" ht="12.75" customHeight="1" x14ac:dyDescent="0.2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</row>
    <row r="351" spans="1:26" ht="12.75" customHeight="1" x14ac:dyDescent="0.2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</row>
    <row r="352" spans="1:26" ht="12.75" customHeight="1" x14ac:dyDescent="0.2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</row>
    <row r="353" spans="1:26" ht="12.75" customHeight="1" x14ac:dyDescent="0.2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</row>
    <row r="354" spans="1:26" ht="12.75" customHeight="1" x14ac:dyDescent="0.2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</row>
    <row r="355" spans="1:26" ht="12.75" customHeight="1" x14ac:dyDescent="0.2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</row>
    <row r="356" spans="1:26" ht="12.75" customHeight="1" x14ac:dyDescent="0.2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</row>
    <row r="357" spans="1:26" ht="12.75" customHeight="1" x14ac:dyDescent="0.2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</row>
    <row r="358" spans="1:26" ht="12.75" customHeight="1" x14ac:dyDescent="0.2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</row>
    <row r="359" spans="1:26" ht="12.75" customHeight="1" x14ac:dyDescent="0.2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</row>
    <row r="360" spans="1:26" ht="12.75" customHeight="1" x14ac:dyDescent="0.2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</row>
    <row r="361" spans="1:26" ht="12.75" customHeight="1" x14ac:dyDescent="0.2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</row>
    <row r="362" spans="1:26" ht="12.75" customHeight="1" x14ac:dyDescent="0.2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</row>
    <row r="363" spans="1:26" ht="12.75" customHeight="1" x14ac:dyDescent="0.2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</row>
    <row r="364" spans="1:26" ht="12.75" customHeight="1" x14ac:dyDescent="0.2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</row>
    <row r="365" spans="1:26" ht="12.75" customHeight="1" x14ac:dyDescent="0.2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</row>
    <row r="366" spans="1:26" ht="12.75" customHeight="1" x14ac:dyDescent="0.2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</row>
    <row r="367" spans="1:26" ht="12.75" customHeight="1" x14ac:dyDescent="0.2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</row>
    <row r="368" spans="1:26" ht="12.75" customHeight="1" x14ac:dyDescent="0.2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</row>
    <row r="369" spans="1:26" ht="12.75" customHeight="1" x14ac:dyDescent="0.2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</row>
    <row r="370" spans="1:26" ht="12.75" customHeight="1" x14ac:dyDescent="0.2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</row>
    <row r="371" spans="1:26" ht="12.75" customHeight="1" x14ac:dyDescent="0.2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</row>
    <row r="372" spans="1:26" ht="12.75" customHeight="1" x14ac:dyDescent="0.2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</row>
    <row r="373" spans="1:26" ht="12.75" customHeight="1" x14ac:dyDescent="0.2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</row>
    <row r="374" spans="1:26" ht="12.75" customHeight="1" x14ac:dyDescent="0.2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</row>
    <row r="375" spans="1:26" ht="12.75" customHeight="1" x14ac:dyDescent="0.2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spans="1:26" ht="12.75" customHeight="1" x14ac:dyDescent="0.2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</row>
    <row r="377" spans="1:26" ht="12.75" customHeight="1" x14ac:dyDescent="0.2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</row>
    <row r="378" spans="1:26" ht="12.75" customHeight="1" x14ac:dyDescent="0.2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</row>
    <row r="379" spans="1:26" ht="12.75" customHeight="1" x14ac:dyDescent="0.2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</row>
    <row r="380" spans="1:26" ht="12.75" customHeight="1" x14ac:dyDescent="0.2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</row>
    <row r="381" spans="1:26" ht="12.75" customHeight="1" x14ac:dyDescent="0.2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</row>
    <row r="382" spans="1:26" ht="12.75" customHeight="1" x14ac:dyDescent="0.2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</row>
    <row r="383" spans="1:26" ht="12.75" customHeight="1" x14ac:dyDescent="0.2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</row>
    <row r="384" spans="1:26" ht="12.75" customHeight="1" x14ac:dyDescent="0.2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</row>
    <row r="385" spans="1:26" ht="12.75" customHeight="1" x14ac:dyDescent="0.2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</row>
    <row r="386" spans="1:26" ht="12.75" customHeight="1" x14ac:dyDescent="0.2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</row>
    <row r="387" spans="1:26" ht="12.75" customHeight="1" x14ac:dyDescent="0.2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</row>
    <row r="388" spans="1:26" ht="12.75" customHeight="1" x14ac:dyDescent="0.2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</row>
    <row r="389" spans="1:26" ht="12.75" customHeight="1" x14ac:dyDescent="0.2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</row>
    <row r="390" spans="1:26" ht="12.75" customHeight="1" x14ac:dyDescent="0.2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</row>
    <row r="391" spans="1:26" ht="12.75" customHeight="1" x14ac:dyDescent="0.2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</row>
    <row r="392" spans="1:26" ht="12.75" customHeight="1" x14ac:dyDescent="0.2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</row>
    <row r="393" spans="1:26" ht="12.75" customHeight="1" x14ac:dyDescent="0.2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</row>
    <row r="394" spans="1:26" ht="12.75" customHeight="1" x14ac:dyDescent="0.2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</row>
    <row r="395" spans="1:26" ht="12.75" customHeight="1" x14ac:dyDescent="0.2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</row>
    <row r="396" spans="1:26" ht="12.75" customHeight="1" x14ac:dyDescent="0.2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</row>
    <row r="397" spans="1:26" ht="12.75" customHeight="1" x14ac:dyDescent="0.2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</row>
    <row r="398" spans="1:26" ht="12.75" customHeight="1" x14ac:dyDescent="0.2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</row>
    <row r="399" spans="1:26" ht="12.75" customHeight="1" x14ac:dyDescent="0.2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</row>
    <row r="400" spans="1:26" ht="12.75" customHeight="1" x14ac:dyDescent="0.2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</row>
    <row r="401" spans="1:26" ht="12.75" customHeight="1" x14ac:dyDescent="0.2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</row>
    <row r="402" spans="1:26" ht="12.75" customHeight="1" x14ac:dyDescent="0.2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</row>
    <row r="403" spans="1:26" ht="12.75" customHeight="1" x14ac:dyDescent="0.2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</row>
    <row r="404" spans="1:26" ht="12.75" customHeight="1" x14ac:dyDescent="0.2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</row>
    <row r="405" spans="1:26" ht="12.75" customHeight="1" x14ac:dyDescent="0.2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</row>
    <row r="406" spans="1:26" ht="12.75" customHeight="1" x14ac:dyDescent="0.2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</row>
    <row r="407" spans="1:26" ht="12.75" customHeight="1" x14ac:dyDescent="0.2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</row>
    <row r="408" spans="1:26" ht="12.75" customHeight="1" x14ac:dyDescent="0.2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spans="1:26" ht="12.75" customHeight="1" x14ac:dyDescent="0.2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</row>
    <row r="410" spans="1:26" ht="12.75" customHeight="1" x14ac:dyDescent="0.2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</row>
    <row r="411" spans="1:26" ht="12.75" customHeight="1" x14ac:dyDescent="0.2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</row>
    <row r="412" spans="1:26" ht="12.75" customHeight="1" x14ac:dyDescent="0.2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</row>
    <row r="413" spans="1:26" ht="12.75" customHeight="1" x14ac:dyDescent="0.2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</row>
    <row r="414" spans="1:26" ht="12.75" customHeight="1" x14ac:dyDescent="0.2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</row>
    <row r="415" spans="1:26" ht="12.75" customHeight="1" x14ac:dyDescent="0.2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</row>
    <row r="416" spans="1:26" ht="12.75" customHeight="1" x14ac:dyDescent="0.2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</row>
    <row r="417" spans="1:26" ht="12.75" customHeight="1" x14ac:dyDescent="0.2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</row>
    <row r="418" spans="1:26" ht="12.75" customHeight="1" x14ac:dyDescent="0.2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</row>
    <row r="419" spans="1:26" ht="12.75" customHeight="1" x14ac:dyDescent="0.2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</row>
    <row r="420" spans="1:26" ht="12.75" customHeight="1" x14ac:dyDescent="0.2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</row>
    <row r="421" spans="1:26" ht="12.75" customHeight="1" x14ac:dyDescent="0.2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</row>
    <row r="422" spans="1:26" ht="12.75" customHeight="1" x14ac:dyDescent="0.2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</row>
    <row r="423" spans="1:26" ht="12.75" customHeight="1" x14ac:dyDescent="0.2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</row>
    <row r="424" spans="1:26" ht="12.75" customHeight="1" x14ac:dyDescent="0.2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</row>
    <row r="425" spans="1:26" ht="12.75" customHeight="1" x14ac:dyDescent="0.2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</row>
    <row r="426" spans="1:26" ht="12.75" customHeight="1" x14ac:dyDescent="0.2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</row>
    <row r="427" spans="1:26" ht="12.75" customHeight="1" x14ac:dyDescent="0.2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</row>
    <row r="428" spans="1:26" ht="12.75" customHeight="1" x14ac:dyDescent="0.2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</row>
    <row r="429" spans="1:26" ht="12.75" customHeight="1" x14ac:dyDescent="0.2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</row>
    <row r="430" spans="1:26" ht="12.75" customHeight="1" x14ac:dyDescent="0.2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</row>
    <row r="431" spans="1:26" ht="12.75" customHeight="1" x14ac:dyDescent="0.2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</row>
    <row r="432" spans="1:26" ht="12.75" customHeight="1" x14ac:dyDescent="0.2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</row>
    <row r="433" spans="1:26" ht="12.75" customHeight="1" x14ac:dyDescent="0.2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</row>
    <row r="434" spans="1:26" ht="12.75" customHeight="1" x14ac:dyDescent="0.2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</row>
    <row r="435" spans="1:26" ht="12.75" customHeight="1" x14ac:dyDescent="0.2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</row>
    <row r="436" spans="1:26" ht="12.75" customHeight="1" x14ac:dyDescent="0.2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</row>
    <row r="437" spans="1:26" ht="12.75" customHeight="1" x14ac:dyDescent="0.2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</row>
    <row r="438" spans="1:26" ht="12.75" customHeight="1" x14ac:dyDescent="0.2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</row>
    <row r="439" spans="1:26" ht="12.75" customHeight="1" x14ac:dyDescent="0.2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</row>
    <row r="440" spans="1:26" ht="12.75" customHeight="1" x14ac:dyDescent="0.2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</row>
    <row r="441" spans="1:26" ht="12.75" customHeight="1" x14ac:dyDescent="0.2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</row>
    <row r="442" spans="1:26" ht="12.75" customHeight="1" x14ac:dyDescent="0.2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</row>
    <row r="443" spans="1:26" ht="12.75" customHeight="1" x14ac:dyDescent="0.2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</row>
    <row r="444" spans="1:26" ht="12.75" customHeight="1" x14ac:dyDescent="0.2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</row>
    <row r="445" spans="1:26" ht="12.75" customHeight="1" x14ac:dyDescent="0.2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</row>
    <row r="446" spans="1:26" ht="12.75" customHeight="1" x14ac:dyDescent="0.2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</row>
    <row r="447" spans="1:26" ht="12.75" customHeight="1" x14ac:dyDescent="0.2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</row>
    <row r="448" spans="1:26" ht="12.75" customHeight="1" x14ac:dyDescent="0.2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</row>
    <row r="449" spans="1:26" ht="12.75" customHeight="1" x14ac:dyDescent="0.2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</row>
    <row r="450" spans="1:26" ht="12.75" customHeight="1" x14ac:dyDescent="0.2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</row>
    <row r="451" spans="1:26" ht="12.75" customHeight="1" x14ac:dyDescent="0.2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</row>
    <row r="452" spans="1:26" ht="12.75" customHeight="1" x14ac:dyDescent="0.2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</row>
    <row r="453" spans="1:26" ht="12.75" customHeight="1" x14ac:dyDescent="0.2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</row>
    <row r="454" spans="1:26" ht="12.75" customHeight="1" x14ac:dyDescent="0.2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</row>
    <row r="455" spans="1:26" ht="12.75" customHeight="1" x14ac:dyDescent="0.2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</row>
    <row r="456" spans="1:26" ht="12.75" customHeight="1" x14ac:dyDescent="0.2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</row>
    <row r="457" spans="1:26" ht="12.75" customHeight="1" x14ac:dyDescent="0.2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</row>
    <row r="458" spans="1:26" ht="12.75" customHeight="1" x14ac:dyDescent="0.2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</row>
    <row r="459" spans="1:26" ht="12.75" customHeight="1" x14ac:dyDescent="0.2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</row>
    <row r="460" spans="1:26" ht="12.75" customHeight="1" x14ac:dyDescent="0.2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</row>
    <row r="461" spans="1:26" ht="12.75" customHeight="1" x14ac:dyDescent="0.2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</row>
    <row r="462" spans="1:26" ht="12.75" customHeight="1" x14ac:dyDescent="0.2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</row>
    <row r="463" spans="1:26" ht="12.75" customHeight="1" x14ac:dyDescent="0.2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</row>
    <row r="464" spans="1:26" ht="12.75" customHeight="1" x14ac:dyDescent="0.2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</row>
    <row r="465" spans="1:26" ht="12.75" customHeight="1" x14ac:dyDescent="0.2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</row>
    <row r="466" spans="1:26" ht="12.75" customHeight="1" x14ac:dyDescent="0.2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</row>
    <row r="467" spans="1:26" ht="12.75" customHeight="1" x14ac:dyDescent="0.2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</row>
    <row r="468" spans="1:26" ht="12.75" customHeight="1" x14ac:dyDescent="0.2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</row>
    <row r="469" spans="1:26" ht="12.75" customHeight="1" x14ac:dyDescent="0.2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</row>
    <row r="470" spans="1:26" ht="12.75" customHeight="1" x14ac:dyDescent="0.2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</row>
    <row r="471" spans="1:26" ht="12.75" customHeight="1" x14ac:dyDescent="0.2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</row>
    <row r="472" spans="1:26" ht="12.75" customHeight="1" x14ac:dyDescent="0.2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</row>
    <row r="473" spans="1:26" ht="12.75" customHeight="1" x14ac:dyDescent="0.2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</row>
    <row r="474" spans="1:26" ht="12.75" customHeight="1" x14ac:dyDescent="0.2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</row>
    <row r="475" spans="1:26" ht="12.75" customHeight="1" x14ac:dyDescent="0.2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</row>
    <row r="476" spans="1:26" ht="12.75" customHeight="1" x14ac:dyDescent="0.2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</row>
    <row r="477" spans="1:26" ht="12.75" customHeight="1" x14ac:dyDescent="0.2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</row>
    <row r="478" spans="1:26" ht="12.75" customHeight="1" x14ac:dyDescent="0.2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</row>
    <row r="479" spans="1:26" ht="12.75" customHeight="1" x14ac:dyDescent="0.2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</row>
    <row r="480" spans="1:26" ht="12.75" customHeight="1" x14ac:dyDescent="0.2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</row>
    <row r="481" spans="1:26" ht="12.75" customHeight="1" x14ac:dyDescent="0.2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</row>
    <row r="482" spans="1:26" ht="12.75" customHeight="1" x14ac:dyDescent="0.2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</row>
    <row r="483" spans="1:26" ht="12.75" customHeight="1" x14ac:dyDescent="0.2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</row>
    <row r="484" spans="1:26" ht="12.75" customHeight="1" x14ac:dyDescent="0.2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</row>
    <row r="485" spans="1:26" ht="12.75" customHeight="1" x14ac:dyDescent="0.2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</row>
    <row r="486" spans="1:26" ht="12.75" customHeight="1" x14ac:dyDescent="0.2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</row>
    <row r="487" spans="1:26" ht="12.75" customHeight="1" x14ac:dyDescent="0.2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</row>
    <row r="488" spans="1:26" ht="12.75" customHeight="1" x14ac:dyDescent="0.2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</row>
    <row r="489" spans="1:26" ht="12.75" customHeight="1" x14ac:dyDescent="0.2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</row>
    <row r="490" spans="1:26" ht="12.75" customHeight="1" x14ac:dyDescent="0.2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</row>
    <row r="491" spans="1:26" ht="12.75" customHeight="1" x14ac:dyDescent="0.2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</row>
    <row r="492" spans="1:26" ht="12.75" customHeight="1" x14ac:dyDescent="0.2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</row>
    <row r="493" spans="1:26" ht="12.75" customHeight="1" x14ac:dyDescent="0.2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</row>
    <row r="494" spans="1:26" ht="12.75" customHeight="1" x14ac:dyDescent="0.2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</row>
    <row r="495" spans="1:26" ht="12.75" customHeight="1" x14ac:dyDescent="0.2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</row>
    <row r="496" spans="1:26" ht="12.75" customHeight="1" x14ac:dyDescent="0.2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</row>
    <row r="497" spans="1:26" ht="12.75" customHeight="1" x14ac:dyDescent="0.2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</row>
    <row r="498" spans="1:26" ht="12.75" customHeight="1" x14ac:dyDescent="0.2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</row>
    <row r="499" spans="1:26" ht="12.75" customHeight="1" x14ac:dyDescent="0.2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</row>
    <row r="500" spans="1:26" ht="12.75" customHeight="1" x14ac:dyDescent="0.2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</row>
    <row r="501" spans="1:26" ht="12.75" customHeight="1" x14ac:dyDescent="0.2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</row>
    <row r="502" spans="1:26" ht="12.75" customHeight="1" x14ac:dyDescent="0.2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</row>
    <row r="503" spans="1:26" ht="12.75" customHeight="1" x14ac:dyDescent="0.2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</row>
    <row r="504" spans="1:26" ht="12.75" customHeight="1" x14ac:dyDescent="0.2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</row>
    <row r="505" spans="1:26" ht="12.75" customHeight="1" x14ac:dyDescent="0.2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</row>
    <row r="506" spans="1:26" ht="12.75" customHeight="1" x14ac:dyDescent="0.2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</row>
    <row r="507" spans="1:26" ht="12.75" customHeight="1" x14ac:dyDescent="0.2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</row>
    <row r="508" spans="1:26" ht="12.75" customHeight="1" x14ac:dyDescent="0.2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</row>
    <row r="509" spans="1:26" ht="12.75" customHeight="1" x14ac:dyDescent="0.2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</row>
    <row r="510" spans="1:26" ht="12.75" customHeight="1" x14ac:dyDescent="0.2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</row>
    <row r="511" spans="1:26" ht="12.75" customHeight="1" x14ac:dyDescent="0.2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</row>
    <row r="512" spans="1:26" ht="12.75" customHeight="1" x14ac:dyDescent="0.2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</row>
    <row r="513" spans="1:26" ht="12.75" customHeight="1" x14ac:dyDescent="0.2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</row>
    <row r="514" spans="1:26" ht="12.75" customHeight="1" x14ac:dyDescent="0.2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</row>
    <row r="515" spans="1:26" ht="12.75" customHeight="1" x14ac:dyDescent="0.2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</row>
    <row r="516" spans="1:26" ht="12.75" customHeight="1" x14ac:dyDescent="0.2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</row>
    <row r="517" spans="1:26" ht="12.75" customHeight="1" x14ac:dyDescent="0.2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</row>
    <row r="518" spans="1:26" ht="12.75" customHeight="1" x14ac:dyDescent="0.2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</row>
    <row r="519" spans="1:26" ht="12.75" customHeight="1" x14ac:dyDescent="0.2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</row>
    <row r="520" spans="1:26" ht="12.75" customHeight="1" x14ac:dyDescent="0.2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</row>
    <row r="521" spans="1:26" ht="12.75" customHeight="1" x14ac:dyDescent="0.2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</row>
    <row r="522" spans="1:26" ht="12.75" customHeight="1" x14ac:dyDescent="0.2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</row>
    <row r="523" spans="1:26" ht="12.75" customHeight="1" x14ac:dyDescent="0.2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</row>
    <row r="524" spans="1:26" ht="12.75" customHeight="1" x14ac:dyDescent="0.2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</row>
    <row r="525" spans="1:26" ht="12.75" customHeight="1" x14ac:dyDescent="0.2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</row>
    <row r="526" spans="1:26" ht="12.75" customHeight="1" x14ac:dyDescent="0.2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</row>
    <row r="527" spans="1:26" ht="12.75" customHeight="1" x14ac:dyDescent="0.2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</row>
    <row r="528" spans="1:26" ht="12.75" customHeight="1" x14ac:dyDescent="0.2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</row>
    <row r="529" spans="1:26" ht="12.75" customHeight="1" x14ac:dyDescent="0.2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</row>
    <row r="530" spans="1:26" ht="12.75" customHeight="1" x14ac:dyDescent="0.2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</row>
    <row r="531" spans="1:26" ht="12.75" customHeight="1" x14ac:dyDescent="0.2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</row>
    <row r="532" spans="1:26" ht="12.75" customHeight="1" x14ac:dyDescent="0.2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</row>
    <row r="533" spans="1:26" ht="12.75" customHeight="1" x14ac:dyDescent="0.2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</row>
    <row r="534" spans="1:26" ht="12.75" customHeight="1" x14ac:dyDescent="0.2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</row>
    <row r="535" spans="1:26" ht="12.75" customHeight="1" x14ac:dyDescent="0.2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</row>
    <row r="536" spans="1:26" ht="12.75" customHeight="1" x14ac:dyDescent="0.2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</row>
    <row r="537" spans="1:26" ht="12.75" customHeight="1" x14ac:dyDescent="0.2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</row>
    <row r="538" spans="1:26" ht="12.75" customHeight="1" x14ac:dyDescent="0.2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</row>
    <row r="539" spans="1:26" ht="12.75" customHeight="1" x14ac:dyDescent="0.2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</row>
    <row r="540" spans="1:26" ht="12.75" customHeight="1" x14ac:dyDescent="0.2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</row>
    <row r="541" spans="1:26" ht="12.75" customHeight="1" x14ac:dyDescent="0.2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</row>
    <row r="542" spans="1:26" ht="12.75" customHeight="1" x14ac:dyDescent="0.2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</row>
    <row r="543" spans="1:26" ht="12.75" customHeight="1" x14ac:dyDescent="0.2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</row>
    <row r="544" spans="1:26" ht="12.75" customHeight="1" x14ac:dyDescent="0.2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</row>
    <row r="545" spans="1:26" ht="12.75" customHeight="1" x14ac:dyDescent="0.2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</row>
    <row r="546" spans="1:26" ht="12.75" customHeight="1" x14ac:dyDescent="0.2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</row>
    <row r="547" spans="1:26" ht="12.75" customHeight="1" x14ac:dyDescent="0.2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</row>
    <row r="548" spans="1:26" ht="12.75" customHeight="1" x14ac:dyDescent="0.2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</row>
    <row r="549" spans="1:26" ht="12.75" customHeight="1" x14ac:dyDescent="0.2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</row>
    <row r="550" spans="1:26" ht="12.75" customHeight="1" x14ac:dyDescent="0.2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</row>
    <row r="551" spans="1:26" ht="12.75" customHeight="1" x14ac:dyDescent="0.2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</row>
    <row r="552" spans="1:26" ht="12.75" customHeight="1" x14ac:dyDescent="0.2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</row>
    <row r="553" spans="1:26" ht="12.75" customHeight="1" x14ac:dyDescent="0.2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</row>
    <row r="554" spans="1:26" ht="12.75" customHeight="1" x14ac:dyDescent="0.2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</row>
    <row r="555" spans="1:26" ht="12.75" customHeight="1" x14ac:dyDescent="0.2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</row>
    <row r="556" spans="1:26" ht="12.75" customHeight="1" x14ac:dyDescent="0.2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</row>
    <row r="557" spans="1:26" ht="12.75" customHeight="1" x14ac:dyDescent="0.2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</row>
    <row r="558" spans="1:26" ht="12.75" customHeight="1" x14ac:dyDescent="0.2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</row>
    <row r="559" spans="1:26" ht="12.75" customHeight="1" x14ac:dyDescent="0.2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</row>
    <row r="560" spans="1:26" ht="12.75" customHeight="1" x14ac:dyDescent="0.2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</row>
    <row r="561" spans="1:26" ht="12.75" customHeight="1" x14ac:dyDescent="0.2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</row>
    <row r="562" spans="1:26" ht="12.75" customHeight="1" x14ac:dyDescent="0.2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</row>
    <row r="563" spans="1:26" ht="12.75" customHeight="1" x14ac:dyDescent="0.2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</row>
    <row r="564" spans="1:26" ht="12.75" customHeight="1" x14ac:dyDescent="0.2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</row>
    <row r="565" spans="1:26" ht="12.75" customHeight="1" x14ac:dyDescent="0.2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</row>
    <row r="566" spans="1:26" ht="12.75" customHeight="1" x14ac:dyDescent="0.2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</row>
    <row r="567" spans="1:26" ht="12.75" customHeight="1" x14ac:dyDescent="0.2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</row>
    <row r="568" spans="1:26" ht="12.75" customHeight="1" x14ac:dyDescent="0.2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</row>
    <row r="569" spans="1:26" ht="12.75" customHeight="1" x14ac:dyDescent="0.2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</row>
    <row r="570" spans="1:26" ht="12.75" customHeight="1" x14ac:dyDescent="0.2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</row>
    <row r="571" spans="1:26" ht="12.75" customHeight="1" x14ac:dyDescent="0.2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</row>
    <row r="572" spans="1:26" ht="12.75" customHeight="1" x14ac:dyDescent="0.2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</row>
    <row r="573" spans="1:26" ht="12.75" customHeight="1" x14ac:dyDescent="0.2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</row>
    <row r="574" spans="1:26" ht="12.75" customHeight="1" x14ac:dyDescent="0.2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</row>
    <row r="575" spans="1:26" ht="12.75" customHeight="1" x14ac:dyDescent="0.2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</row>
    <row r="576" spans="1:26" ht="12.75" customHeight="1" x14ac:dyDescent="0.2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</row>
    <row r="577" spans="1:26" ht="12.75" customHeight="1" x14ac:dyDescent="0.2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</row>
    <row r="578" spans="1:26" ht="12.75" customHeight="1" x14ac:dyDescent="0.2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</row>
    <row r="579" spans="1:26" ht="12.75" customHeight="1" x14ac:dyDescent="0.2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</row>
    <row r="580" spans="1:26" ht="12.75" customHeight="1" x14ac:dyDescent="0.2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</row>
    <row r="581" spans="1:26" ht="12.75" customHeight="1" x14ac:dyDescent="0.2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</row>
    <row r="582" spans="1:26" ht="12.75" customHeight="1" x14ac:dyDescent="0.2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</row>
    <row r="583" spans="1:26" ht="12.75" customHeight="1" x14ac:dyDescent="0.2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</row>
    <row r="584" spans="1:26" ht="12.75" customHeight="1" x14ac:dyDescent="0.2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</row>
    <row r="585" spans="1:26" ht="12.75" customHeight="1" x14ac:dyDescent="0.2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</row>
    <row r="586" spans="1:26" ht="12.75" customHeight="1" x14ac:dyDescent="0.2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</row>
    <row r="587" spans="1:26" ht="12.75" customHeight="1" x14ac:dyDescent="0.2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</row>
    <row r="588" spans="1:26" ht="12.75" customHeight="1" x14ac:dyDescent="0.2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</row>
    <row r="589" spans="1:26" ht="12.75" customHeight="1" x14ac:dyDescent="0.2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</row>
    <row r="590" spans="1:26" ht="12.75" customHeight="1" x14ac:dyDescent="0.2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</row>
    <row r="591" spans="1:26" ht="12.75" customHeight="1" x14ac:dyDescent="0.2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</row>
    <row r="592" spans="1:26" ht="12.75" customHeight="1" x14ac:dyDescent="0.2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</row>
    <row r="593" spans="1:26" ht="12.75" customHeight="1" x14ac:dyDescent="0.2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</row>
    <row r="594" spans="1:26" ht="12.75" customHeight="1" x14ac:dyDescent="0.2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</row>
    <row r="595" spans="1:26" ht="12.75" customHeight="1" x14ac:dyDescent="0.2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</row>
    <row r="596" spans="1:26" ht="12.75" customHeight="1" x14ac:dyDescent="0.2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</row>
    <row r="597" spans="1:26" ht="12.75" customHeight="1" x14ac:dyDescent="0.2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</row>
    <row r="598" spans="1:26" ht="12.75" customHeight="1" x14ac:dyDescent="0.2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</row>
    <row r="599" spans="1:26" ht="12.75" customHeight="1" x14ac:dyDescent="0.2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</row>
    <row r="600" spans="1:26" ht="12.75" customHeight="1" x14ac:dyDescent="0.2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</row>
    <row r="601" spans="1:26" ht="12.75" customHeight="1" x14ac:dyDescent="0.2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</row>
    <row r="602" spans="1:26" ht="12.75" customHeight="1" x14ac:dyDescent="0.2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</row>
    <row r="603" spans="1:26" ht="12.75" customHeight="1" x14ac:dyDescent="0.2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</row>
    <row r="604" spans="1:26" ht="12.75" customHeight="1" x14ac:dyDescent="0.2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</row>
    <row r="605" spans="1:26" ht="12.75" customHeight="1" x14ac:dyDescent="0.2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</row>
    <row r="606" spans="1:26" ht="12.75" customHeight="1" x14ac:dyDescent="0.2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</row>
    <row r="607" spans="1:26" ht="12.75" customHeight="1" x14ac:dyDescent="0.2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</row>
    <row r="608" spans="1:26" ht="12.75" customHeight="1" x14ac:dyDescent="0.2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</row>
    <row r="609" spans="1:26" ht="12.75" customHeight="1" x14ac:dyDescent="0.2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</row>
    <row r="610" spans="1:26" ht="12.75" customHeight="1" x14ac:dyDescent="0.2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</row>
    <row r="611" spans="1:26" ht="12.75" customHeight="1" x14ac:dyDescent="0.2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</row>
    <row r="612" spans="1:26" ht="12.75" customHeight="1" x14ac:dyDescent="0.2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</row>
    <row r="613" spans="1:26" ht="12.75" customHeight="1" x14ac:dyDescent="0.2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</row>
    <row r="614" spans="1:26" ht="12.75" customHeight="1" x14ac:dyDescent="0.2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</row>
    <row r="615" spans="1:26" ht="12.75" customHeight="1" x14ac:dyDescent="0.2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</row>
    <row r="616" spans="1:26" ht="12.75" customHeight="1" x14ac:dyDescent="0.2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</row>
    <row r="617" spans="1:26" ht="12.75" customHeight="1" x14ac:dyDescent="0.2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</row>
    <row r="618" spans="1:26" ht="12.75" customHeight="1" x14ac:dyDescent="0.2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</row>
    <row r="619" spans="1:26" ht="12.75" customHeight="1" x14ac:dyDescent="0.2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</row>
    <row r="620" spans="1:26" ht="12.75" customHeight="1" x14ac:dyDescent="0.2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</row>
    <row r="621" spans="1:26" ht="12.75" customHeight="1" x14ac:dyDescent="0.2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</row>
    <row r="622" spans="1:26" ht="12.75" customHeight="1" x14ac:dyDescent="0.2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</row>
    <row r="623" spans="1:26" ht="12.75" customHeight="1" x14ac:dyDescent="0.2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</row>
    <row r="624" spans="1:26" ht="12.75" customHeight="1" x14ac:dyDescent="0.2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</row>
    <row r="625" spans="1:26" ht="12.75" customHeight="1" x14ac:dyDescent="0.2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</row>
    <row r="626" spans="1:26" ht="12.75" customHeight="1" x14ac:dyDescent="0.2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</row>
    <row r="627" spans="1:26" ht="12.75" customHeight="1" x14ac:dyDescent="0.2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</row>
    <row r="628" spans="1:26" ht="12.75" customHeight="1" x14ac:dyDescent="0.2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</row>
    <row r="629" spans="1:26" ht="12.75" customHeight="1" x14ac:dyDescent="0.2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</row>
    <row r="630" spans="1:26" ht="12.75" customHeight="1" x14ac:dyDescent="0.2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</row>
    <row r="631" spans="1:26" ht="12.75" customHeight="1" x14ac:dyDescent="0.2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</row>
    <row r="632" spans="1:26" ht="12.75" customHeight="1" x14ac:dyDescent="0.2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</row>
    <row r="633" spans="1:26" ht="12.75" customHeight="1" x14ac:dyDescent="0.2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</row>
    <row r="634" spans="1:26" ht="12.75" customHeight="1" x14ac:dyDescent="0.2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</row>
    <row r="635" spans="1:26" ht="12.75" customHeight="1" x14ac:dyDescent="0.2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</row>
    <row r="636" spans="1:26" ht="12.75" customHeight="1" x14ac:dyDescent="0.2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</row>
    <row r="637" spans="1:26" ht="12.75" customHeight="1" x14ac:dyDescent="0.2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</row>
    <row r="638" spans="1:26" ht="12.75" customHeight="1" x14ac:dyDescent="0.2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</row>
    <row r="639" spans="1:26" ht="12.75" customHeight="1" x14ac:dyDescent="0.2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</row>
    <row r="640" spans="1:26" ht="12.75" customHeight="1" x14ac:dyDescent="0.2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</row>
    <row r="641" spans="1:26" ht="12.75" customHeight="1" x14ac:dyDescent="0.2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</row>
    <row r="642" spans="1:26" ht="12.75" customHeight="1" x14ac:dyDescent="0.2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</row>
    <row r="643" spans="1:26" ht="12.75" customHeight="1" x14ac:dyDescent="0.2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</row>
    <row r="644" spans="1:26" ht="12.75" customHeight="1" x14ac:dyDescent="0.2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</row>
    <row r="645" spans="1:26" ht="12.75" customHeight="1" x14ac:dyDescent="0.2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</row>
    <row r="646" spans="1:26" ht="12.75" customHeight="1" x14ac:dyDescent="0.2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</row>
    <row r="647" spans="1:26" ht="12.75" customHeight="1" x14ac:dyDescent="0.2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</row>
    <row r="648" spans="1:26" ht="12.75" customHeight="1" x14ac:dyDescent="0.2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</row>
    <row r="649" spans="1:26" ht="12.75" customHeight="1" x14ac:dyDescent="0.2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</row>
    <row r="650" spans="1:26" ht="12.75" customHeight="1" x14ac:dyDescent="0.2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</row>
    <row r="651" spans="1:26" ht="12.75" customHeight="1" x14ac:dyDescent="0.2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</row>
    <row r="652" spans="1:26" ht="12.75" customHeight="1" x14ac:dyDescent="0.2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</row>
    <row r="653" spans="1:26" ht="12.75" customHeight="1" x14ac:dyDescent="0.2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</row>
    <row r="654" spans="1:26" ht="12.75" customHeight="1" x14ac:dyDescent="0.2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</row>
    <row r="655" spans="1:26" ht="12.75" customHeight="1" x14ac:dyDescent="0.2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</row>
    <row r="656" spans="1:26" ht="12.75" customHeight="1" x14ac:dyDescent="0.2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</row>
    <row r="657" spans="1:26" ht="12.75" customHeight="1" x14ac:dyDescent="0.2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</row>
    <row r="658" spans="1:26" ht="12.75" customHeight="1" x14ac:dyDescent="0.2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</row>
    <row r="659" spans="1:26" ht="12.75" customHeight="1" x14ac:dyDescent="0.2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</row>
    <row r="660" spans="1:26" ht="12.75" customHeight="1" x14ac:dyDescent="0.2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</row>
    <row r="661" spans="1:26" ht="12.75" customHeight="1" x14ac:dyDescent="0.2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</row>
    <row r="662" spans="1:26" ht="12.75" customHeight="1" x14ac:dyDescent="0.2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</row>
    <row r="663" spans="1:26" ht="12.75" customHeight="1" x14ac:dyDescent="0.2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</row>
    <row r="664" spans="1:26" ht="12.75" customHeight="1" x14ac:dyDescent="0.2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</row>
    <row r="665" spans="1:26" ht="12.75" customHeight="1" x14ac:dyDescent="0.2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</row>
    <row r="666" spans="1:26" ht="12.75" customHeight="1" x14ac:dyDescent="0.2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</row>
    <row r="667" spans="1:26" ht="12.75" customHeight="1" x14ac:dyDescent="0.2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</row>
    <row r="668" spans="1:26" ht="12.75" customHeight="1" x14ac:dyDescent="0.2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</row>
    <row r="669" spans="1:26" ht="12.75" customHeight="1" x14ac:dyDescent="0.2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</row>
    <row r="670" spans="1:26" ht="12.75" customHeight="1" x14ac:dyDescent="0.2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</row>
    <row r="671" spans="1:26" ht="12.75" customHeight="1" x14ac:dyDescent="0.2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</row>
    <row r="672" spans="1:26" ht="12.75" customHeight="1" x14ac:dyDescent="0.2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</row>
    <row r="673" spans="1:26" ht="12.75" customHeight="1" x14ac:dyDescent="0.2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</row>
    <row r="674" spans="1:26" ht="12.75" customHeight="1" x14ac:dyDescent="0.2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</row>
    <row r="675" spans="1:26" ht="12.75" customHeight="1" x14ac:dyDescent="0.2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</row>
    <row r="676" spans="1:26" ht="12.75" customHeight="1" x14ac:dyDescent="0.2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</row>
    <row r="677" spans="1:26" ht="12.75" customHeight="1" x14ac:dyDescent="0.2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</row>
    <row r="678" spans="1:26" ht="12.75" customHeight="1" x14ac:dyDescent="0.2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</row>
    <row r="679" spans="1:26" ht="12.75" customHeight="1" x14ac:dyDescent="0.2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</row>
    <row r="680" spans="1:26" ht="12.75" customHeight="1" x14ac:dyDescent="0.2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</row>
    <row r="681" spans="1:26" ht="12.75" customHeight="1" x14ac:dyDescent="0.2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</row>
    <row r="682" spans="1:26" ht="12.75" customHeight="1" x14ac:dyDescent="0.2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</row>
    <row r="683" spans="1:26" ht="12.75" customHeight="1" x14ac:dyDescent="0.2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</row>
    <row r="684" spans="1:26" ht="12.75" customHeight="1" x14ac:dyDescent="0.2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</row>
    <row r="685" spans="1:26" ht="12.75" customHeight="1" x14ac:dyDescent="0.2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</row>
    <row r="686" spans="1:26" ht="12.75" customHeight="1" x14ac:dyDescent="0.2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</row>
    <row r="687" spans="1:26" ht="12.75" customHeight="1" x14ac:dyDescent="0.2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</row>
    <row r="688" spans="1:26" ht="12.75" customHeight="1" x14ac:dyDescent="0.2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</row>
    <row r="689" spans="1:26" ht="12.75" customHeight="1" x14ac:dyDescent="0.2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</row>
    <row r="690" spans="1:26" ht="12.75" customHeight="1" x14ac:dyDescent="0.2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</row>
    <row r="691" spans="1:26" ht="12.75" customHeight="1" x14ac:dyDescent="0.2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</row>
    <row r="692" spans="1:26" ht="12.75" customHeight="1" x14ac:dyDescent="0.2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</row>
    <row r="693" spans="1:26" ht="12.75" customHeight="1" x14ac:dyDescent="0.2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</row>
    <row r="694" spans="1:26" ht="12.75" customHeight="1" x14ac:dyDescent="0.2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</row>
    <row r="695" spans="1:26" ht="12.75" customHeight="1" x14ac:dyDescent="0.2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</row>
    <row r="696" spans="1:26" ht="12.75" customHeight="1" x14ac:dyDescent="0.2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</row>
    <row r="697" spans="1:26" ht="12.75" customHeight="1" x14ac:dyDescent="0.2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</row>
    <row r="698" spans="1:26" ht="12.75" customHeight="1" x14ac:dyDescent="0.2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</row>
    <row r="699" spans="1:26" ht="12.75" customHeight="1" x14ac:dyDescent="0.2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</row>
    <row r="700" spans="1:26" ht="12.75" customHeight="1" x14ac:dyDescent="0.2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</row>
    <row r="701" spans="1:26" ht="12.75" customHeight="1" x14ac:dyDescent="0.2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</row>
    <row r="702" spans="1:26" ht="12.75" customHeight="1" x14ac:dyDescent="0.2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</row>
    <row r="703" spans="1:26" ht="12.75" customHeight="1" x14ac:dyDescent="0.2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</row>
    <row r="704" spans="1:26" ht="12.75" customHeight="1" x14ac:dyDescent="0.2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</row>
    <row r="705" spans="1:26" ht="12.75" customHeight="1" x14ac:dyDescent="0.2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</row>
    <row r="706" spans="1:26" ht="12.75" customHeight="1" x14ac:dyDescent="0.2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</row>
    <row r="707" spans="1:26" ht="12.75" customHeight="1" x14ac:dyDescent="0.2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</row>
    <row r="708" spans="1:26" ht="12.75" customHeight="1" x14ac:dyDescent="0.2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</row>
    <row r="709" spans="1:26" ht="12.75" customHeight="1" x14ac:dyDescent="0.2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</row>
    <row r="710" spans="1:26" ht="12.75" customHeight="1" x14ac:dyDescent="0.2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</row>
    <row r="711" spans="1:26" ht="12.75" customHeight="1" x14ac:dyDescent="0.2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</row>
    <row r="712" spans="1:26" ht="12.75" customHeight="1" x14ac:dyDescent="0.2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</row>
    <row r="713" spans="1:26" ht="12.75" customHeight="1" x14ac:dyDescent="0.2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</row>
    <row r="714" spans="1:26" ht="12.75" customHeight="1" x14ac:dyDescent="0.2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</row>
    <row r="715" spans="1:26" ht="12.75" customHeight="1" x14ac:dyDescent="0.2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</row>
    <row r="716" spans="1:26" ht="12.75" customHeight="1" x14ac:dyDescent="0.2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</row>
    <row r="717" spans="1:26" ht="12.75" customHeight="1" x14ac:dyDescent="0.2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</row>
    <row r="718" spans="1:26" ht="12.75" customHeight="1" x14ac:dyDescent="0.2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</row>
    <row r="719" spans="1:26" ht="12.75" customHeight="1" x14ac:dyDescent="0.2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</row>
    <row r="720" spans="1:26" ht="12.75" customHeight="1" x14ac:dyDescent="0.2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</row>
    <row r="721" spans="1:26" ht="12.75" customHeight="1" x14ac:dyDescent="0.2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</row>
    <row r="722" spans="1:26" ht="12.75" customHeight="1" x14ac:dyDescent="0.2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</row>
    <row r="723" spans="1:26" ht="12.75" customHeight="1" x14ac:dyDescent="0.2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</row>
    <row r="724" spans="1:26" ht="12.75" customHeight="1" x14ac:dyDescent="0.2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</row>
    <row r="725" spans="1:26" ht="12.75" customHeight="1" x14ac:dyDescent="0.2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</row>
    <row r="726" spans="1:26" ht="12.75" customHeight="1" x14ac:dyDescent="0.2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</row>
    <row r="727" spans="1:26" ht="12.75" customHeight="1" x14ac:dyDescent="0.2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</row>
    <row r="728" spans="1:26" ht="12.75" customHeight="1" x14ac:dyDescent="0.2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</row>
    <row r="729" spans="1:26" ht="12.75" customHeight="1" x14ac:dyDescent="0.2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</row>
    <row r="730" spans="1:26" ht="12.75" customHeight="1" x14ac:dyDescent="0.2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</row>
    <row r="731" spans="1:26" ht="12.75" customHeight="1" x14ac:dyDescent="0.2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</row>
    <row r="732" spans="1:26" ht="12.75" customHeight="1" x14ac:dyDescent="0.2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</row>
    <row r="733" spans="1:26" ht="12.75" customHeight="1" x14ac:dyDescent="0.2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</row>
    <row r="734" spans="1:26" ht="12.75" customHeight="1" x14ac:dyDescent="0.2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</row>
    <row r="735" spans="1:26" ht="12.75" customHeight="1" x14ac:dyDescent="0.2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</row>
    <row r="736" spans="1:26" ht="12.75" customHeight="1" x14ac:dyDescent="0.2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</row>
    <row r="737" spans="1:26" ht="12.75" customHeight="1" x14ac:dyDescent="0.2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</row>
    <row r="738" spans="1:26" ht="12.75" customHeight="1" x14ac:dyDescent="0.2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</row>
    <row r="739" spans="1:26" ht="12.75" customHeight="1" x14ac:dyDescent="0.2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</row>
    <row r="740" spans="1:26" ht="12.75" customHeight="1" x14ac:dyDescent="0.2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</row>
    <row r="741" spans="1:26" ht="12.75" customHeight="1" x14ac:dyDescent="0.2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</row>
    <row r="742" spans="1:26" ht="12.75" customHeight="1" x14ac:dyDescent="0.2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</row>
    <row r="743" spans="1:26" ht="12.75" customHeight="1" x14ac:dyDescent="0.2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</row>
    <row r="744" spans="1:26" ht="12.75" customHeight="1" x14ac:dyDescent="0.2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</row>
    <row r="745" spans="1:26" ht="12.75" customHeight="1" x14ac:dyDescent="0.2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</row>
    <row r="746" spans="1:26" ht="12.75" customHeight="1" x14ac:dyDescent="0.2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</row>
    <row r="747" spans="1:26" ht="12.75" customHeight="1" x14ac:dyDescent="0.2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</row>
    <row r="748" spans="1:26" ht="12.75" customHeight="1" x14ac:dyDescent="0.2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</row>
    <row r="749" spans="1:26" ht="12.75" customHeight="1" x14ac:dyDescent="0.2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</row>
    <row r="750" spans="1:26" ht="12.75" customHeight="1" x14ac:dyDescent="0.2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</row>
    <row r="751" spans="1:26" ht="12.75" customHeight="1" x14ac:dyDescent="0.2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</row>
    <row r="752" spans="1:26" ht="12.75" customHeight="1" x14ac:dyDescent="0.2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</row>
    <row r="753" spans="1:26" ht="12.75" customHeight="1" x14ac:dyDescent="0.2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</row>
    <row r="754" spans="1:26" ht="12.75" customHeight="1" x14ac:dyDescent="0.2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</row>
    <row r="755" spans="1:26" ht="12.75" customHeight="1" x14ac:dyDescent="0.2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</row>
    <row r="756" spans="1:26" ht="12.75" customHeight="1" x14ac:dyDescent="0.2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</row>
    <row r="757" spans="1:26" ht="12.75" customHeight="1" x14ac:dyDescent="0.2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</row>
    <row r="758" spans="1:26" ht="12.75" customHeight="1" x14ac:dyDescent="0.2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</row>
    <row r="759" spans="1:26" ht="12.75" customHeight="1" x14ac:dyDescent="0.2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</row>
    <row r="760" spans="1:26" ht="12.75" customHeight="1" x14ac:dyDescent="0.2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</row>
    <row r="761" spans="1:26" ht="12.75" customHeight="1" x14ac:dyDescent="0.2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</row>
    <row r="762" spans="1:26" ht="12.75" customHeight="1" x14ac:dyDescent="0.2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</row>
    <row r="763" spans="1:26" ht="12.75" customHeight="1" x14ac:dyDescent="0.2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</row>
    <row r="764" spans="1:26" ht="12.75" customHeight="1" x14ac:dyDescent="0.2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</row>
    <row r="765" spans="1:26" ht="12.75" customHeight="1" x14ac:dyDescent="0.2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</row>
    <row r="766" spans="1:26" ht="12.75" customHeight="1" x14ac:dyDescent="0.2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</row>
    <row r="767" spans="1:26" ht="12.75" customHeight="1" x14ac:dyDescent="0.2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</row>
    <row r="768" spans="1:26" ht="12.75" customHeight="1" x14ac:dyDescent="0.2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</row>
    <row r="769" spans="1:26" ht="12.75" customHeight="1" x14ac:dyDescent="0.2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</row>
    <row r="770" spans="1:26" ht="12.75" customHeight="1" x14ac:dyDescent="0.2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</row>
    <row r="771" spans="1:26" ht="12.75" customHeight="1" x14ac:dyDescent="0.2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</row>
    <row r="772" spans="1:26" ht="12.75" customHeight="1" x14ac:dyDescent="0.2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</row>
    <row r="773" spans="1:26" ht="12.75" customHeight="1" x14ac:dyDescent="0.2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</row>
    <row r="774" spans="1:26" ht="12.75" customHeight="1" x14ac:dyDescent="0.2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</row>
    <row r="775" spans="1:26" ht="12.75" customHeight="1" x14ac:dyDescent="0.2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</row>
    <row r="776" spans="1:26" ht="12.75" customHeight="1" x14ac:dyDescent="0.2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</row>
    <row r="777" spans="1:26" ht="12.75" customHeight="1" x14ac:dyDescent="0.2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</row>
    <row r="778" spans="1:26" ht="12.75" customHeight="1" x14ac:dyDescent="0.2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</row>
    <row r="779" spans="1:26" ht="12.75" customHeight="1" x14ac:dyDescent="0.2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</row>
    <row r="780" spans="1:26" ht="12.75" customHeight="1" x14ac:dyDescent="0.2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</row>
    <row r="781" spans="1:26" ht="12.75" customHeight="1" x14ac:dyDescent="0.2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</row>
    <row r="782" spans="1:26" ht="12.75" customHeight="1" x14ac:dyDescent="0.2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</row>
    <row r="783" spans="1:26" ht="12.75" customHeight="1" x14ac:dyDescent="0.2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</row>
    <row r="784" spans="1:26" ht="12.75" customHeight="1" x14ac:dyDescent="0.2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</row>
    <row r="785" spans="1:26" ht="12.75" customHeight="1" x14ac:dyDescent="0.2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</row>
    <row r="786" spans="1:26" ht="12.75" customHeight="1" x14ac:dyDescent="0.2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</row>
    <row r="787" spans="1:26" ht="12.75" customHeight="1" x14ac:dyDescent="0.2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</row>
    <row r="788" spans="1:26" ht="12.75" customHeight="1" x14ac:dyDescent="0.2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</row>
    <row r="789" spans="1:26" ht="12.75" customHeight="1" x14ac:dyDescent="0.2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</row>
    <row r="790" spans="1:26" ht="12.75" customHeight="1" x14ac:dyDescent="0.2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</row>
    <row r="791" spans="1:26" ht="12.75" customHeight="1" x14ac:dyDescent="0.2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</row>
    <row r="792" spans="1:26" ht="12.75" customHeight="1" x14ac:dyDescent="0.2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</row>
    <row r="793" spans="1:26" ht="12.75" customHeight="1" x14ac:dyDescent="0.2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</row>
    <row r="794" spans="1:26" ht="12.75" customHeight="1" x14ac:dyDescent="0.2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</row>
    <row r="795" spans="1:26" ht="12.75" customHeight="1" x14ac:dyDescent="0.2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</row>
    <row r="796" spans="1:26" ht="12.75" customHeight="1" x14ac:dyDescent="0.2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</row>
    <row r="797" spans="1:26" ht="12.75" customHeight="1" x14ac:dyDescent="0.2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</row>
    <row r="798" spans="1:26" ht="12.75" customHeight="1" x14ac:dyDescent="0.2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</row>
    <row r="799" spans="1:26" ht="12.75" customHeight="1" x14ac:dyDescent="0.2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</row>
    <row r="800" spans="1:26" ht="12.75" customHeight="1" x14ac:dyDescent="0.2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</row>
    <row r="801" spans="1:26" ht="12.75" customHeight="1" x14ac:dyDescent="0.2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</row>
    <row r="802" spans="1:26" ht="12.75" customHeight="1" x14ac:dyDescent="0.2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</row>
    <row r="803" spans="1:26" ht="12.75" customHeight="1" x14ac:dyDescent="0.2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</row>
    <row r="804" spans="1:26" ht="12.75" customHeight="1" x14ac:dyDescent="0.2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</row>
    <row r="805" spans="1:26" ht="12.75" customHeight="1" x14ac:dyDescent="0.2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</row>
    <row r="806" spans="1:26" ht="12.75" customHeight="1" x14ac:dyDescent="0.2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</row>
    <row r="807" spans="1:26" ht="12.75" customHeight="1" x14ac:dyDescent="0.2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</row>
    <row r="808" spans="1:26" ht="12.75" customHeight="1" x14ac:dyDescent="0.2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</row>
    <row r="809" spans="1:26" ht="12.75" customHeight="1" x14ac:dyDescent="0.2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</row>
    <row r="810" spans="1:26" ht="12.75" customHeight="1" x14ac:dyDescent="0.2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</row>
    <row r="811" spans="1:26" ht="12.75" customHeight="1" x14ac:dyDescent="0.2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</row>
    <row r="812" spans="1:26" ht="12.75" customHeight="1" x14ac:dyDescent="0.2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</row>
    <row r="813" spans="1:26" ht="12.75" customHeight="1" x14ac:dyDescent="0.2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</row>
    <row r="814" spans="1:26" ht="12.75" customHeight="1" x14ac:dyDescent="0.2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</row>
    <row r="815" spans="1:26" ht="12.75" customHeight="1" x14ac:dyDescent="0.2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</row>
    <row r="816" spans="1:26" ht="12.75" customHeight="1" x14ac:dyDescent="0.2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</row>
    <row r="817" spans="1:26" ht="12.75" customHeight="1" x14ac:dyDescent="0.2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</row>
    <row r="818" spans="1:26" ht="12.75" customHeight="1" x14ac:dyDescent="0.2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</row>
    <row r="819" spans="1:26" ht="12.75" customHeight="1" x14ac:dyDescent="0.2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</row>
    <row r="820" spans="1:26" ht="12.75" customHeight="1" x14ac:dyDescent="0.2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</row>
    <row r="821" spans="1:26" ht="12.75" customHeight="1" x14ac:dyDescent="0.2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</row>
    <row r="822" spans="1:26" ht="12.75" customHeight="1" x14ac:dyDescent="0.2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</row>
    <row r="823" spans="1:26" ht="12.75" customHeight="1" x14ac:dyDescent="0.2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</row>
    <row r="824" spans="1:26" ht="12.75" customHeight="1" x14ac:dyDescent="0.2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</row>
    <row r="825" spans="1:26" ht="12.75" customHeight="1" x14ac:dyDescent="0.2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</row>
    <row r="826" spans="1:26" ht="12.75" customHeight="1" x14ac:dyDescent="0.2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</row>
    <row r="827" spans="1:26" ht="12.75" customHeight="1" x14ac:dyDescent="0.2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</row>
    <row r="828" spans="1:26" ht="12.75" customHeight="1" x14ac:dyDescent="0.2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</row>
    <row r="829" spans="1:26" ht="12.75" customHeight="1" x14ac:dyDescent="0.2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</row>
    <row r="830" spans="1:26" ht="12.75" customHeight="1" x14ac:dyDescent="0.2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</row>
    <row r="831" spans="1:26" ht="12.75" customHeight="1" x14ac:dyDescent="0.2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</row>
    <row r="832" spans="1:26" ht="12.75" customHeight="1" x14ac:dyDescent="0.2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</row>
    <row r="833" spans="1:26" ht="12.75" customHeight="1" x14ac:dyDescent="0.2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</row>
    <row r="834" spans="1:26" ht="12.75" customHeight="1" x14ac:dyDescent="0.2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</row>
    <row r="835" spans="1:26" ht="12.75" customHeight="1" x14ac:dyDescent="0.2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</row>
    <row r="836" spans="1:26" ht="12.75" customHeight="1" x14ac:dyDescent="0.2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</row>
    <row r="837" spans="1:26" ht="12.75" customHeight="1" x14ac:dyDescent="0.2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</row>
    <row r="838" spans="1:26" ht="12.75" customHeight="1" x14ac:dyDescent="0.2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</row>
    <row r="839" spans="1:26" ht="12.75" customHeight="1" x14ac:dyDescent="0.2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</row>
    <row r="840" spans="1:26" ht="12.75" customHeight="1" x14ac:dyDescent="0.2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</row>
    <row r="841" spans="1:26" ht="12.75" customHeight="1" x14ac:dyDescent="0.2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</row>
    <row r="842" spans="1:26" ht="12.75" customHeight="1" x14ac:dyDescent="0.2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</row>
    <row r="843" spans="1:26" ht="12.75" customHeight="1" x14ac:dyDescent="0.2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</row>
    <row r="844" spans="1:26" ht="12.75" customHeight="1" x14ac:dyDescent="0.2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</row>
    <row r="845" spans="1:26" ht="12.75" customHeight="1" x14ac:dyDescent="0.2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</row>
    <row r="846" spans="1:26" ht="12.75" customHeight="1" x14ac:dyDescent="0.2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</row>
    <row r="847" spans="1:26" ht="12.75" customHeight="1" x14ac:dyDescent="0.2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</row>
    <row r="848" spans="1:26" ht="12.75" customHeight="1" x14ac:dyDescent="0.2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</row>
    <row r="849" spans="1:26" ht="12.75" customHeight="1" x14ac:dyDescent="0.2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</row>
    <row r="850" spans="1:26" ht="12.75" customHeight="1" x14ac:dyDescent="0.2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</row>
    <row r="851" spans="1:26" ht="12.75" customHeight="1" x14ac:dyDescent="0.2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</row>
    <row r="852" spans="1:26" ht="12.75" customHeight="1" x14ac:dyDescent="0.2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</row>
    <row r="853" spans="1:26" ht="12.75" customHeight="1" x14ac:dyDescent="0.2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</row>
    <row r="854" spans="1:26" ht="12.75" customHeight="1" x14ac:dyDescent="0.2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</row>
    <row r="855" spans="1:26" ht="12.75" customHeight="1" x14ac:dyDescent="0.2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</row>
    <row r="856" spans="1:26" ht="12.75" customHeight="1" x14ac:dyDescent="0.2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</row>
    <row r="857" spans="1:26" ht="12.75" customHeight="1" x14ac:dyDescent="0.2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</row>
    <row r="858" spans="1:26" ht="12.75" customHeight="1" x14ac:dyDescent="0.2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</row>
    <row r="859" spans="1:26" ht="12.75" customHeight="1" x14ac:dyDescent="0.2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</row>
    <row r="860" spans="1:26" ht="12.75" customHeight="1" x14ac:dyDescent="0.2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</row>
    <row r="861" spans="1:26" ht="12.75" customHeight="1" x14ac:dyDescent="0.2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</row>
    <row r="862" spans="1:26" ht="12.75" customHeight="1" x14ac:dyDescent="0.2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</row>
    <row r="863" spans="1:26" ht="12.75" customHeight="1" x14ac:dyDescent="0.2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</row>
    <row r="864" spans="1:26" ht="12.75" customHeight="1" x14ac:dyDescent="0.2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</row>
    <row r="865" spans="1:26" ht="12.75" customHeight="1" x14ac:dyDescent="0.2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</row>
    <row r="866" spans="1:26" ht="12.75" customHeight="1" x14ac:dyDescent="0.2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</row>
    <row r="867" spans="1:26" ht="12.75" customHeight="1" x14ac:dyDescent="0.2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</row>
    <row r="868" spans="1:26" ht="12.75" customHeight="1" x14ac:dyDescent="0.2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</row>
    <row r="869" spans="1:26" ht="12.75" customHeight="1" x14ac:dyDescent="0.2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</row>
    <row r="870" spans="1:26" ht="12.75" customHeight="1" x14ac:dyDescent="0.2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</row>
    <row r="871" spans="1:26" ht="12.75" customHeight="1" x14ac:dyDescent="0.2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</row>
    <row r="872" spans="1:26" ht="12.75" customHeight="1" x14ac:dyDescent="0.2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</row>
    <row r="873" spans="1:26" ht="12.75" customHeight="1" x14ac:dyDescent="0.2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</row>
    <row r="874" spans="1:26" ht="12.75" customHeight="1" x14ac:dyDescent="0.2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</row>
    <row r="875" spans="1:26" ht="12.75" customHeight="1" x14ac:dyDescent="0.2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</row>
    <row r="876" spans="1:26" ht="12.75" customHeight="1" x14ac:dyDescent="0.2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</row>
    <row r="877" spans="1:26" ht="12.75" customHeight="1" x14ac:dyDescent="0.2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</row>
    <row r="878" spans="1:26" ht="12.75" customHeight="1" x14ac:dyDescent="0.2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</row>
    <row r="879" spans="1:26" ht="12.75" customHeight="1" x14ac:dyDescent="0.2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</row>
    <row r="880" spans="1:26" ht="12.75" customHeight="1" x14ac:dyDescent="0.2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</row>
    <row r="881" spans="1:26" ht="12.75" customHeight="1" x14ac:dyDescent="0.2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</row>
    <row r="882" spans="1:26" ht="12.75" customHeight="1" x14ac:dyDescent="0.2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</row>
    <row r="883" spans="1:26" ht="12.75" customHeight="1" x14ac:dyDescent="0.2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</row>
    <row r="884" spans="1:26" ht="12.75" customHeight="1" x14ac:dyDescent="0.2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</row>
    <row r="885" spans="1:26" ht="12.75" customHeight="1" x14ac:dyDescent="0.2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</row>
    <row r="886" spans="1:26" ht="12.75" customHeight="1" x14ac:dyDescent="0.2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</row>
    <row r="887" spans="1:26" ht="12.75" customHeight="1" x14ac:dyDescent="0.2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</row>
    <row r="888" spans="1:26" ht="12.75" customHeight="1" x14ac:dyDescent="0.2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</row>
    <row r="889" spans="1:26" ht="12.75" customHeight="1" x14ac:dyDescent="0.2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</row>
    <row r="890" spans="1:26" ht="12.75" customHeight="1" x14ac:dyDescent="0.2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</row>
    <row r="891" spans="1:26" ht="12.75" customHeight="1" x14ac:dyDescent="0.2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</row>
    <row r="892" spans="1:26" ht="12.75" customHeight="1" x14ac:dyDescent="0.2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</row>
    <row r="893" spans="1:26" ht="12.75" customHeight="1" x14ac:dyDescent="0.2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</row>
    <row r="894" spans="1:26" ht="12.75" customHeight="1" x14ac:dyDescent="0.2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</row>
    <row r="895" spans="1:26" ht="12.75" customHeight="1" x14ac:dyDescent="0.2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</row>
    <row r="896" spans="1:26" ht="12.75" customHeight="1" x14ac:dyDescent="0.2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</row>
    <row r="897" spans="1:26" ht="12.75" customHeight="1" x14ac:dyDescent="0.2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</row>
    <row r="898" spans="1:26" ht="12.75" customHeight="1" x14ac:dyDescent="0.2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</row>
    <row r="899" spans="1:26" ht="12.75" customHeight="1" x14ac:dyDescent="0.2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</row>
    <row r="900" spans="1:26" ht="12.75" customHeight="1" x14ac:dyDescent="0.2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</row>
    <row r="901" spans="1:26" ht="12.75" customHeight="1" x14ac:dyDescent="0.2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</row>
    <row r="902" spans="1:26" ht="12.75" customHeight="1" x14ac:dyDescent="0.2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</row>
    <row r="903" spans="1:26" ht="12.75" customHeight="1" x14ac:dyDescent="0.2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</row>
    <row r="904" spans="1:26" ht="12.75" customHeight="1" x14ac:dyDescent="0.2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</row>
    <row r="905" spans="1:26" ht="12.75" customHeight="1" x14ac:dyDescent="0.2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</row>
    <row r="906" spans="1:26" ht="12.75" customHeight="1" x14ac:dyDescent="0.2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</row>
    <row r="907" spans="1:26" ht="12.75" customHeight="1" x14ac:dyDescent="0.2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</row>
    <row r="908" spans="1:26" ht="12.75" customHeight="1" x14ac:dyDescent="0.2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</row>
    <row r="909" spans="1:26" ht="12.75" customHeight="1" x14ac:dyDescent="0.2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</row>
    <row r="910" spans="1:26" ht="12.75" customHeight="1" x14ac:dyDescent="0.2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</row>
    <row r="911" spans="1:26" ht="12.75" customHeight="1" x14ac:dyDescent="0.2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</row>
    <row r="912" spans="1:26" ht="12.75" customHeight="1" x14ac:dyDescent="0.2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</row>
    <row r="913" spans="1:26" ht="12.75" customHeight="1" x14ac:dyDescent="0.2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</row>
    <row r="914" spans="1:26" ht="12.75" customHeight="1" x14ac:dyDescent="0.2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</row>
    <row r="915" spans="1:26" ht="12.75" customHeight="1" x14ac:dyDescent="0.2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</row>
    <row r="916" spans="1:26" ht="12.75" customHeight="1" x14ac:dyDescent="0.2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</row>
    <row r="917" spans="1:26" ht="12.75" customHeight="1" x14ac:dyDescent="0.2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</row>
    <row r="918" spans="1:26" ht="12.75" customHeight="1" x14ac:dyDescent="0.2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</row>
    <row r="919" spans="1:26" ht="12.75" customHeight="1" x14ac:dyDescent="0.2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</row>
    <row r="920" spans="1:26" ht="12.75" customHeight="1" x14ac:dyDescent="0.2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</row>
    <row r="921" spans="1:26" ht="12.75" customHeight="1" x14ac:dyDescent="0.2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</row>
    <row r="922" spans="1:26" ht="12.75" customHeight="1" x14ac:dyDescent="0.2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</row>
    <row r="923" spans="1:26" ht="12.75" customHeight="1" x14ac:dyDescent="0.2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</row>
    <row r="924" spans="1:26" ht="12.75" customHeight="1" x14ac:dyDescent="0.2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</row>
    <row r="925" spans="1:26" ht="12.75" customHeight="1" x14ac:dyDescent="0.2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</row>
    <row r="926" spans="1:26" ht="12.75" customHeight="1" x14ac:dyDescent="0.2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</row>
    <row r="927" spans="1:26" ht="12.75" customHeight="1" x14ac:dyDescent="0.2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</row>
    <row r="928" spans="1:26" ht="12.75" customHeight="1" x14ac:dyDescent="0.2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</row>
    <row r="929" spans="1:26" ht="12.75" customHeight="1" x14ac:dyDescent="0.2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</row>
    <row r="930" spans="1:26" ht="12.75" customHeight="1" x14ac:dyDescent="0.2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</row>
    <row r="931" spans="1:26" ht="12.75" customHeight="1" x14ac:dyDescent="0.2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</row>
    <row r="932" spans="1:26" ht="12.75" customHeight="1" x14ac:dyDescent="0.2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</row>
    <row r="933" spans="1:26" ht="12.75" customHeight="1" x14ac:dyDescent="0.2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</row>
    <row r="934" spans="1:26" ht="12.75" customHeight="1" x14ac:dyDescent="0.2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</row>
    <row r="935" spans="1:26" ht="12.75" customHeight="1" x14ac:dyDescent="0.2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</row>
    <row r="936" spans="1:26" ht="12.75" customHeight="1" x14ac:dyDescent="0.2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</row>
    <row r="937" spans="1:26" ht="12.75" customHeight="1" x14ac:dyDescent="0.2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</row>
    <row r="938" spans="1:26" ht="12.75" customHeight="1" x14ac:dyDescent="0.2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</row>
    <row r="939" spans="1:26" ht="12.75" customHeight="1" x14ac:dyDescent="0.2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</row>
    <row r="940" spans="1:26" ht="12.75" customHeight="1" x14ac:dyDescent="0.2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</row>
    <row r="941" spans="1:26" ht="12.75" customHeight="1" x14ac:dyDescent="0.2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</row>
    <row r="942" spans="1:26" ht="12.75" customHeight="1" x14ac:dyDescent="0.2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</row>
    <row r="943" spans="1:26" ht="12.75" customHeight="1" x14ac:dyDescent="0.2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</row>
    <row r="944" spans="1:26" ht="12.75" customHeight="1" x14ac:dyDescent="0.2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</row>
    <row r="945" spans="1:26" ht="12.75" customHeight="1" x14ac:dyDescent="0.2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</row>
    <row r="946" spans="1:26" ht="12.75" customHeight="1" x14ac:dyDescent="0.2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</row>
    <row r="947" spans="1:26" ht="12.75" customHeight="1" x14ac:dyDescent="0.2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</row>
    <row r="948" spans="1:26" ht="12.75" customHeight="1" x14ac:dyDescent="0.2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</row>
    <row r="949" spans="1:26" ht="12.75" customHeight="1" x14ac:dyDescent="0.2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</row>
    <row r="950" spans="1:26" ht="12.75" customHeight="1" x14ac:dyDescent="0.2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</row>
    <row r="951" spans="1:26" ht="12.75" customHeight="1" x14ac:dyDescent="0.2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</row>
    <row r="952" spans="1:26" ht="12.75" customHeight="1" x14ac:dyDescent="0.2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</row>
    <row r="953" spans="1:26" ht="12.75" customHeight="1" x14ac:dyDescent="0.2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</row>
    <row r="954" spans="1:26" ht="12.75" customHeight="1" x14ac:dyDescent="0.2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</row>
    <row r="955" spans="1:26" ht="12.75" customHeight="1" x14ac:dyDescent="0.2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</row>
    <row r="956" spans="1:26" ht="12.75" customHeight="1" x14ac:dyDescent="0.2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</row>
    <row r="957" spans="1:26" ht="12.75" customHeight="1" x14ac:dyDescent="0.2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</row>
    <row r="958" spans="1:26" ht="12.75" customHeight="1" x14ac:dyDescent="0.2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</row>
    <row r="959" spans="1:26" ht="12.75" customHeight="1" x14ac:dyDescent="0.2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</row>
    <row r="960" spans="1:26" ht="12.75" customHeight="1" x14ac:dyDescent="0.2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</row>
    <row r="961" spans="1:26" ht="12.75" customHeight="1" x14ac:dyDescent="0.2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</row>
    <row r="962" spans="1:26" ht="12.75" customHeight="1" x14ac:dyDescent="0.2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</row>
    <row r="963" spans="1:26" ht="12.75" customHeight="1" x14ac:dyDescent="0.2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</row>
    <row r="964" spans="1:26" ht="12.75" customHeight="1" x14ac:dyDescent="0.2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</row>
    <row r="965" spans="1:26" ht="12.75" customHeight="1" x14ac:dyDescent="0.2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</row>
    <row r="966" spans="1:26" ht="12.75" customHeight="1" x14ac:dyDescent="0.2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</row>
    <row r="967" spans="1:26" ht="12.75" customHeight="1" x14ac:dyDescent="0.2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</row>
    <row r="968" spans="1:26" ht="12.75" customHeight="1" x14ac:dyDescent="0.2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</row>
    <row r="969" spans="1:26" ht="12.75" customHeight="1" x14ac:dyDescent="0.2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</row>
    <row r="970" spans="1:26" ht="12.75" customHeight="1" x14ac:dyDescent="0.2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</row>
    <row r="971" spans="1:26" ht="12.75" customHeight="1" x14ac:dyDescent="0.2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</row>
    <row r="972" spans="1:26" ht="12.75" customHeight="1" x14ac:dyDescent="0.2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</row>
    <row r="973" spans="1:26" ht="12.75" customHeight="1" x14ac:dyDescent="0.2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</row>
    <row r="974" spans="1:26" ht="12.75" customHeight="1" x14ac:dyDescent="0.2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</row>
    <row r="975" spans="1:26" ht="12.75" customHeight="1" x14ac:dyDescent="0.2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</row>
    <row r="976" spans="1:26" ht="12.75" customHeight="1" x14ac:dyDescent="0.2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</row>
    <row r="977" spans="1:26" ht="12.75" customHeight="1" x14ac:dyDescent="0.2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</row>
    <row r="978" spans="1:26" ht="12.75" customHeight="1" x14ac:dyDescent="0.2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</row>
    <row r="979" spans="1:26" ht="12.75" customHeight="1" x14ac:dyDescent="0.2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</row>
    <row r="980" spans="1:26" ht="12.75" customHeight="1" x14ac:dyDescent="0.2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</row>
    <row r="981" spans="1:26" ht="12.75" customHeight="1" x14ac:dyDescent="0.2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</row>
    <row r="982" spans="1:26" ht="12.75" customHeight="1" x14ac:dyDescent="0.2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</row>
    <row r="983" spans="1:26" ht="12.75" customHeight="1" x14ac:dyDescent="0.2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</row>
    <row r="984" spans="1:26" ht="12.75" customHeight="1" x14ac:dyDescent="0.2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</row>
    <row r="985" spans="1:26" ht="12.75" customHeight="1" x14ac:dyDescent="0.2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</row>
    <row r="986" spans="1:26" ht="12.75" customHeight="1" x14ac:dyDescent="0.2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</row>
    <row r="987" spans="1:26" ht="12.75" customHeight="1" x14ac:dyDescent="0.2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</row>
    <row r="988" spans="1:26" ht="12.75" customHeight="1" x14ac:dyDescent="0.2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</row>
    <row r="989" spans="1:26" ht="12.75" customHeight="1" x14ac:dyDescent="0.2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</row>
    <row r="990" spans="1:26" ht="12.75" customHeight="1" x14ac:dyDescent="0.2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</row>
    <row r="991" spans="1:26" ht="12.75" customHeight="1" x14ac:dyDescent="0.2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</row>
    <row r="992" spans="1:26" ht="12.75" customHeight="1" x14ac:dyDescent="0.2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</row>
    <row r="993" spans="1:26" ht="12.75" customHeight="1" x14ac:dyDescent="0.2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</row>
    <row r="994" spans="1:26" ht="12.75" customHeight="1" x14ac:dyDescent="0.2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</row>
    <row r="995" spans="1:26" ht="12.75" customHeight="1" x14ac:dyDescent="0.2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</row>
    <row r="996" spans="1:26" ht="12.75" customHeight="1" x14ac:dyDescent="0.2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</row>
    <row r="997" spans="1:26" ht="12.75" customHeight="1" x14ac:dyDescent="0.2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</row>
    <row r="998" spans="1:26" ht="12.75" customHeight="1" x14ac:dyDescent="0.2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</row>
    <row r="999" spans="1:26" ht="12.75" customHeight="1" x14ac:dyDescent="0.2">
      <c r="A999" s="73"/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</row>
    <row r="1000" spans="1:26" ht="12.75" customHeight="1" x14ac:dyDescent="0.2">
      <c r="A1000" s="73"/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</row>
    <row r="1001" spans="1:26" ht="12.75" customHeight="1" x14ac:dyDescent="0.2">
      <c r="A1001" s="73"/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X1001" s="73"/>
      <c r="Y1001" s="73"/>
      <c r="Z1001" s="73"/>
    </row>
    <row r="1002" spans="1:26" ht="12.75" customHeight="1" x14ac:dyDescent="0.2">
      <c r="A1002" s="73"/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X1002" s="73"/>
      <c r="Y1002" s="73"/>
      <c r="Z1002" s="73"/>
    </row>
    <row r="1003" spans="1:26" ht="12.75" customHeight="1" x14ac:dyDescent="0.2">
      <c r="A1003" s="73"/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X1003" s="73"/>
      <c r="Y1003" s="73"/>
      <c r="Z1003" s="73"/>
    </row>
    <row r="1004" spans="1:26" ht="12.75" customHeight="1" x14ac:dyDescent="0.2">
      <c r="A1004" s="73"/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X1004" s="73"/>
      <c r="Y1004" s="73"/>
      <c r="Z1004" s="73"/>
    </row>
    <row r="1005" spans="1:26" ht="12.75" customHeight="1" x14ac:dyDescent="0.2">
      <c r="A1005" s="73"/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X1005" s="73"/>
      <c r="Y1005" s="73"/>
      <c r="Z1005" s="73"/>
    </row>
    <row r="1006" spans="1:26" ht="12.75" customHeight="1" x14ac:dyDescent="0.2">
      <c r="A1006" s="73"/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X1006" s="73"/>
      <c r="Y1006" s="73"/>
      <c r="Z1006" s="73"/>
    </row>
    <row r="1007" spans="1:26" ht="12.75" customHeight="1" x14ac:dyDescent="0.2">
      <c r="A1007" s="73"/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X1007" s="73"/>
      <c r="Y1007" s="73"/>
      <c r="Z1007" s="73"/>
    </row>
    <row r="1008" spans="1:26" ht="12.75" customHeight="1" x14ac:dyDescent="0.2">
      <c r="A1008" s="73"/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X1008" s="73"/>
      <c r="Y1008" s="73"/>
      <c r="Z1008" s="73"/>
    </row>
  </sheetData>
  <mergeCells count="4">
    <mergeCell ref="B3:F3"/>
    <mergeCell ref="B10:F10"/>
    <mergeCell ref="B16:F16"/>
    <mergeCell ref="B22:C22"/>
  </mergeCells>
  <pageMargins left="0.7" right="0.7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Ocenjevanje ponudb</vt:lpstr>
      <vt:lpstr>Primeri ocenjevanja</vt:lpstr>
      <vt:lpstr>Primer prevoza</vt:lpstr>
      <vt:lpstr>Pojasnila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Gröger</dc:creator>
  <cp:lastModifiedBy>Maya Simon</cp:lastModifiedBy>
  <dcterms:created xsi:type="dcterms:W3CDTF">2013-05-23T07:01:58Z</dcterms:created>
  <dcterms:modified xsi:type="dcterms:W3CDTF">2025-05-26T13:19:29Z</dcterms:modified>
</cp:coreProperties>
</file>